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CONIAF\FIJOS\2025\"/>
    </mc:Choice>
  </mc:AlternateContent>
  <xr:revisionPtr revIDLastSave="0" documentId="8_{D4F13395-1371-4F3A-9FEF-68E85E1C8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0" i="1" l="1"/>
  <c r="Q60" i="1" s="1"/>
  <c r="O47" i="1"/>
  <c r="Q47" i="1" s="1"/>
  <c r="O46" i="1"/>
  <c r="O35" i="1"/>
  <c r="Q35" i="1" s="1"/>
  <c r="O34" i="1"/>
  <c r="O33" i="1"/>
  <c r="Q33" i="1" s="1"/>
  <c r="O24" i="1"/>
  <c r="Q24" i="1" s="1"/>
  <c r="O19" i="1"/>
  <c r="Q19" i="1" s="1"/>
  <c r="Q64" i="1"/>
  <c r="O64" i="1"/>
  <c r="O59" i="1"/>
  <c r="Q59" i="1"/>
  <c r="O55" i="1"/>
  <c r="Q55" i="1"/>
  <c r="O51" i="1"/>
  <c r="Q51" i="1"/>
  <c r="Q46" i="1"/>
  <c r="O42" i="1"/>
  <c r="O41" i="1"/>
  <c r="Q42" i="1"/>
  <c r="S42" i="1" s="1"/>
  <c r="Q41" i="1"/>
  <c r="O28" i="1"/>
  <c r="Q28" i="1"/>
  <c r="O38" i="1"/>
  <c r="O37" i="1"/>
  <c r="O36" i="1"/>
  <c r="Q36" i="1" s="1"/>
  <c r="Q34" i="1"/>
  <c r="Q37" i="1"/>
  <c r="Q38" i="1"/>
  <c r="S38" i="1" s="1"/>
  <c r="O32" i="1"/>
  <c r="O20" i="1"/>
  <c r="Q20" i="1" s="1"/>
  <c r="S20" i="1" s="1"/>
  <c r="O18" i="1"/>
  <c r="Q18" i="1"/>
  <c r="Q17" i="1"/>
  <c r="O17" i="1"/>
  <c r="O16" i="1"/>
  <c r="Q16" i="1"/>
  <c r="O15" i="1"/>
  <c r="Q15" i="1" s="1"/>
  <c r="O14" i="1"/>
  <c r="R42" i="1"/>
  <c r="R38" i="1"/>
  <c r="P38" i="1"/>
  <c r="K20" i="1"/>
  <c r="R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1" i="1"/>
  <c r="M41" i="1"/>
  <c r="K41" i="1"/>
  <c r="J41" i="1"/>
  <c r="N28" i="1"/>
  <c r="M28" i="1"/>
  <c r="K28" i="1"/>
  <c r="J28" i="1"/>
  <c r="M24" i="1"/>
  <c r="J24" i="1"/>
  <c r="M36" i="1"/>
  <c r="M32" i="1"/>
  <c r="K37" i="1"/>
  <c r="K33" i="1"/>
  <c r="K34" i="1"/>
  <c r="K35" i="1"/>
  <c r="K36" i="1"/>
  <c r="K32" i="1"/>
  <c r="R32" i="1" s="1"/>
  <c r="P32" i="1"/>
  <c r="Q32" i="1" l="1"/>
  <c r="S32" i="1" s="1"/>
  <c r="S64" i="1"/>
  <c r="Q14" i="1"/>
  <c r="R19" i="1"/>
  <c r="S19" i="1"/>
  <c r="P19" i="1"/>
  <c r="R47" i="1"/>
  <c r="O65" i="1"/>
  <c r="L65" i="1"/>
  <c r="I65" i="1"/>
  <c r="H65" i="1"/>
  <c r="G65" i="1"/>
  <c r="S47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4" i="1"/>
  <c r="R37" i="1"/>
  <c r="S37" i="1"/>
  <c r="R64" i="1"/>
  <c r="S15" i="1" l="1"/>
  <c r="P15" i="1"/>
  <c r="N15" i="1"/>
  <c r="K15" i="1"/>
  <c r="R15" i="1" l="1"/>
  <c r="P41" i="1" l="1"/>
  <c r="S41" i="1"/>
  <c r="R41" i="1"/>
  <c r="P14" i="1"/>
  <c r="S14" i="1"/>
  <c r="K14" i="1"/>
  <c r="R17" i="1" l="1"/>
  <c r="R14" i="1"/>
  <c r="J36" i="1" l="1"/>
  <c r="N24" i="1"/>
  <c r="K24" i="1"/>
  <c r="S24" i="1" l="1"/>
  <c r="J65" i="1"/>
  <c r="M65" i="1" l="1"/>
  <c r="Q65" i="1"/>
  <c r="S36" i="1"/>
  <c r="R24" i="1" l="1"/>
  <c r="P24" i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<sst xmlns="http://schemas.openxmlformats.org/spreadsheetml/2006/main" count="190" uniqueCount="124">
  <si>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</si>
  <si>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</si>
  <si>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</si>
  <si>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</si>
  <si>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</si>
  <si>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</si>
  <si>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</si>
  <si>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</si>
  <si>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</si>
  <si>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</si>
  <si>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</si>
  <si>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</si>
  <si>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</si>
  <si>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</si>
  <si>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</si>
  <si>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</si>
  <si>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</si>
  <si>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</si>
  <si>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</si>
  <si>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</si>
  <si>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</si>
  <si>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</si>
  <si>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</si>
  <si>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</si>
  <si>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</si>
  <si>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</si>
  <si>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</si>
  <si>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</si>
  <si>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</si>
  <si>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</si>
  <si>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</si>
  <si>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</si>
  <si>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</si>
  <si>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</si>
  <si>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</si>
  <si>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</si>
  <si>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</si>
  <si>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</si>
  <si>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</si>
  <si>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</si>
  <si>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</si>
  <si>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</si>
  <si>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</si>
  <si>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</si>
  <si>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</si>
  <si>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</si>
  <si>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</si>
  <si>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</si>
  <si>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</si>
  <si>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</si>
  <si>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</si>
  <si>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</si>
  <si>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</si>
  <si>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</si>
  <si>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</si>
  <si>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</si>
  <si>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</si>
  <si>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</si>
  <si>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</si>
  <si>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</si>
  <si>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</si>
  <si>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</si>
  <si>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</si>
  <si>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</si>
  <si>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</si>
  <si>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</si>
  <si>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</si>
  <si>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</si>
  <si>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</si>
  <si>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</si>
  <si>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</si>
  <si>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</si>
  <si>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</si>
  <si>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</si>
  <si>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</si>
  <si>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</si>
  <si>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</si>
  <si>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</si>
  <si>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</si>
  <si>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</si>
  <si>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</si>
  <si>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</si>
  <si>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</si>
  <si>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</si>
  <si>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</si>
  <si>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</si>
  <si>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</si>
  <si>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</si>
  <si>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</si>
  <si>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</si>
  <si>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</si>
  <si>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</si>
  <si>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</si>
  <si>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</si>
  <si>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</si>
  <si>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</si>
  <si>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</si>
  <si>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</si>
  <si>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</si>
  <si>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</si>
  <si>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</si>
  <si>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</si>
  <si>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</si>
  <si>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</si>
  <si>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</si>
  <si>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</si>
  <si>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</si>
  <si>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</si>
  <si>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</si>
  <si>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</si>
  <si>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</si>
  <si>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</si>
  <si>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</si>
  <si>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</si>
  <si>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</si>
  <si>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</si>
  <si>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</si>
  <si>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</si>
  <si>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</si>
  <si>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</si>
  <si>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</si>
  <si>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</si>
  <si>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>NOMINA SUELDOS CORRESPONDIENTE A MAYO 2025: EMPLEADOS FIJOS</t>
  </si>
  <si>
    <t>CERTIFICO QUE ESTA NOMINA DE PAGO CONSTA DE  **2** HOJAS, ESTA CORRECTA Y COMPLETA Y QUE LAS PERSONAS ENUMERADAS EN LA MISMA SON LAS QUE AL 25 DE MAYO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</si>
</sst>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1476375</xdr:colOff>
      <xdr:row>6</xdr:row>
      <xdr:rowOff>71438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60" zoomScaleNormal="71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B77" sqref="B7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86</v>
      </c>
      <c r="G11" s="68" t="s">
        <v>41</v>
      </c>
      <c r="H11" s="13" t="s">
        <v>10</v>
      </c>
      <c r="I11" s="67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38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74</v>
      </c>
      <c r="C14" s="20" t="s">
        <v>38</v>
      </c>
      <c r="D14" s="20" t="s">
        <v>75</v>
      </c>
      <c r="E14" s="20" t="s">
        <v>27</v>
      </c>
      <c r="F14" s="20" t="s">
        <v>87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76</v>
      </c>
      <c r="C15" s="20" t="s">
        <v>38</v>
      </c>
      <c r="D15" s="20" t="s">
        <v>77</v>
      </c>
      <c r="E15" s="20" t="s">
        <v>72</v>
      </c>
      <c r="F15" s="20" t="s">
        <v>88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83</v>
      </c>
      <c r="C16" s="20" t="s">
        <v>38</v>
      </c>
      <c r="D16" s="20" t="s">
        <v>77</v>
      </c>
      <c r="E16" s="20" t="s">
        <v>72</v>
      </c>
      <c r="F16" s="20" t="s">
        <v>88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82</v>
      </c>
      <c r="C17" s="20" t="s">
        <v>38</v>
      </c>
      <c r="D17" s="20" t="s">
        <v>42</v>
      </c>
      <c r="E17" s="20" t="s">
        <v>72</v>
      </c>
      <c r="F17" s="20" t="s">
        <v>88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84</v>
      </c>
      <c r="C18" s="20" t="s">
        <v>38</v>
      </c>
      <c r="D18" s="20" t="s">
        <v>85</v>
      </c>
      <c r="E18" s="20" t="s">
        <v>72</v>
      </c>
      <c r="F18" s="20" t="s">
        <v>87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106</v>
      </c>
      <c r="C19" s="20" t="s">
        <v>38</v>
      </c>
      <c r="D19" s="20" t="s">
        <v>77</v>
      </c>
      <c r="E19" s="20" t="s">
        <v>72</v>
      </c>
      <c r="F19" s="20" t="s">
        <v>87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2628.61-25</f>
        <v>2603.61</v>
      </c>
      <c r="P19" s="24">
        <f t="shared" si="0"/>
        <v>7798.32</v>
      </c>
      <c r="Q19" s="25">
        <f t="shared" si="4"/>
        <v>30048.010000000002</v>
      </c>
      <c r="R19" s="23">
        <f>K19+N19</f>
        <v>18723.870000000003</v>
      </c>
      <c r="S19" s="31">
        <f t="shared" si="3"/>
        <v>101903.15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81</v>
      </c>
      <c r="C20" s="20" t="s">
        <v>38</v>
      </c>
      <c r="D20" s="20" t="s">
        <v>80</v>
      </c>
      <c r="E20" s="20" t="s">
        <v>27</v>
      </c>
      <c r="F20" s="20" t="s">
        <v>87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90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103</v>
      </c>
      <c r="D24" s="20" t="s">
        <v>47</v>
      </c>
      <c r="E24" s="20" t="s">
        <v>27</v>
      </c>
      <c r="F24" s="20" t="s">
        <v>88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22510.61-25</f>
        <v>22485.61</v>
      </c>
      <c r="P24" s="24">
        <f>J24+L24</f>
        <v>1975</v>
      </c>
      <c r="Q24" s="25">
        <f>+H24+I24+J24+M24+O24</f>
        <v>27319.61</v>
      </c>
      <c r="R24" s="23">
        <f>J24+M24</f>
        <v>2955</v>
      </c>
      <c r="S24" s="31">
        <f>+G24-Q24</f>
        <v>22680.39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91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110</v>
      </c>
      <c r="E28" s="20" t="s">
        <v>27</v>
      </c>
      <c r="F28" s="20" t="s">
        <v>87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56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109</v>
      </c>
      <c r="E32" s="20" t="s">
        <v>72</v>
      </c>
      <c r="F32" s="20" t="s">
        <v>87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87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f>12788.63-25</f>
        <v>12763.63</v>
      </c>
      <c r="P33" s="24">
        <v>13726.05</v>
      </c>
      <c r="Q33" s="25">
        <f t="shared" ref="Q33:Q38" si="6">+H33+I33+J33+M33+O33</f>
        <v>23187.409999999996</v>
      </c>
      <c r="R33" s="23">
        <f t="shared" ref="R33:R37" si="7">K33+N33</f>
        <v>10642.5</v>
      </c>
      <c r="S33" s="31">
        <f t="shared" ref="S33:S35" si="8">G33-Q33</f>
        <v>51812.590000000004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114</v>
      </c>
      <c r="E34" s="20" t="s">
        <v>26</v>
      </c>
      <c r="F34" s="20" t="s">
        <v>87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15565.48</v>
      </c>
      <c r="R34" s="23">
        <f t="shared" si="7"/>
        <v>7095</v>
      </c>
      <c r="S34" s="31">
        <f t="shared" si="8"/>
        <v>34434.520000000004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118</v>
      </c>
      <c r="E35" s="20" t="s">
        <v>26</v>
      </c>
      <c r="F35" s="20" t="s">
        <v>87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f>34491.38-25</f>
        <v>34466.379999999997</v>
      </c>
      <c r="P35" s="24">
        <v>5300</v>
      </c>
      <c r="Q35" s="25">
        <f t="shared" si="6"/>
        <v>39043.06</v>
      </c>
      <c r="R35" s="23">
        <f t="shared" si="7"/>
        <v>7095</v>
      </c>
      <c r="S35" s="31">
        <f t="shared" si="8"/>
        <v>10956.940000000002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88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11210-25</f>
        <v>11185</v>
      </c>
      <c r="P36" s="24">
        <v>4260</v>
      </c>
      <c r="Q36" s="25">
        <f t="shared" si="6"/>
        <v>12510.2</v>
      </c>
      <c r="R36" s="23">
        <v>3078</v>
      </c>
      <c r="S36" s="31">
        <f>G36-Q36</f>
        <v>9489.7999999999993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54</v>
      </c>
      <c r="D37" s="20" t="s">
        <v>33</v>
      </c>
      <c r="E37" s="20" t="s">
        <v>51</v>
      </c>
      <c r="F37" s="20" t="s">
        <v>87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116</v>
      </c>
      <c r="C38" s="20" t="s">
        <v>54</v>
      </c>
      <c r="D38" s="20" t="s">
        <v>33</v>
      </c>
      <c r="E38" s="20" t="s">
        <v>51</v>
      </c>
      <c r="F38" s="20" t="s">
        <v>87</v>
      </c>
      <c r="G38" s="29">
        <v>17000</v>
      </c>
      <c r="H38" s="24">
        <v>0</v>
      </c>
      <c r="I38" s="24">
        <v>25</v>
      </c>
      <c r="J38" s="24">
        <v>487.9</v>
      </c>
      <c r="K38" s="22">
        <v>1207</v>
      </c>
      <c r="L38" s="24">
        <v>204</v>
      </c>
      <c r="M38" s="23">
        <v>516.79999999999995</v>
      </c>
      <c r="N38" s="24">
        <v>1205.3</v>
      </c>
      <c r="O38" s="24">
        <f>4681.43-25</f>
        <v>4656.43</v>
      </c>
      <c r="P38" s="24">
        <f t="shared" ref="P38" si="11">J38+M38</f>
        <v>1004.6999999999999</v>
      </c>
      <c r="Q38" s="25">
        <f t="shared" si="6"/>
        <v>5686.13</v>
      </c>
      <c r="R38" s="23">
        <f t="shared" ref="R38" si="12">K38+N38</f>
        <v>2412.3000000000002</v>
      </c>
      <c r="S38" s="31">
        <f t="shared" ref="S38" si="13">G38-Q38</f>
        <v>11313.869999999999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6" t="s">
        <v>92</v>
      </c>
      <c r="B40" s="66"/>
      <c r="C40" s="66"/>
      <c r="D40" s="66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102</v>
      </c>
      <c r="C41" s="20" t="s">
        <v>95</v>
      </c>
      <c r="D41" s="20" t="s">
        <v>111</v>
      </c>
      <c r="E41" s="20" t="s">
        <v>72</v>
      </c>
      <c r="F41" s="20" t="s">
        <v>88</v>
      </c>
      <c r="G41" s="29">
        <v>132426.16</v>
      </c>
      <c r="H41" s="24">
        <v>19303.95</v>
      </c>
      <c r="I41" s="24">
        <v>25</v>
      </c>
      <c r="J41" s="24">
        <f>+G41*J12</f>
        <v>3800.6307919999999</v>
      </c>
      <c r="K41" s="22">
        <f>+G41*K12</f>
        <v>9402.2573599999996</v>
      </c>
      <c r="L41" s="24">
        <v>780.6</v>
      </c>
      <c r="M41" s="24">
        <f>+G41*M12</f>
        <v>4025.7552639999999</v>
      </c>
      <c r="N41" s="24">
        <f>+G41*N12</f>
        <v>9389.0147440000001</v>
      </c>
      <c r="O41" s="24">
        <f>23600.76-25</f>
        <v>23575.759999999998</v>
      </c>
      <c r="P41" s="24">
        <f>J41+M41</f>
        <v>7826.3860559999994</v>
      </c>
      <c r="Q41" s="25">
        <f>+H41+I41+J41+M41+O41</f>
        <v>50731.096055999995</v>
      </c>
      <c r="R41" s="23">
        <f>K41+N41</f>
        <v>18791.272104</v>
      </c>
      <c r="S41" s="31">
        <f>G41-Q41</f>
        <v>81695.063944000009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115</v>
      </c>
      <c r="C42" s="20" t="s">
        <v>95</v>
      </c>
      <c r="D42" s="20" t="s">
        <v>117</v>
      </c>
      <c r="E42" s="20" t="s">
        <v>26</v>
      </c>
      <c r="F42" s="20" t="s">
        <v>87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f>225-25</f>
        <v>200</v>
      </c>
      <c r="P42" s="24">
        <v>9044.4639999999999</v>
      </c>
      <c r="Q42" s="25">
        <f>+H42+I42+J42+M42+O42</f>
        <v>6035.18</v>
      </c>
      <c r="R42" s="23">
        <f t="shared" ref="R42" si="14">K42+N42</f>
        <v>7804.5</v>
      </c>
      <c r="S42" s="31">
        <f t="shared" ref="S42" si="15">G42-Q42</f>
        <v>48964.82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60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88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f>75352.34-25</f>
        <v>75327.34</v>
      </c>
      <c r="P46" s="24">
        <v>20588.750791999999</v>
      </c>
      <c r="Q46" s="25">
        <f>+H46+I46+J46+M46+O46</f>
        <v>104257.73</v>
      </c>
      <c r="R46" s="23">
        <f>K46+N46</f>
        <v>19440.300000000003</v>
      </c>
      <c r="S46" s="31">
        <f>G46-Q46</f>
        <v>32742.270000000004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98</v>
      </c>
      <c r="D47" s="20" t="s">
        <v>31</v>
      </c>
      <c r="E47" s="20" t="s">
        <v>26</v>
      </c>
      <c r="F47" s="20" t="s">
        <v>87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f>19049.85-25</f>
        <v>19024.849999999999</v>
      </c>
      <c r="P47" s="24">
        <v>13401.136500000001</v>
      </c>
      <c r="Q47" s="25">
        <f>+H47+I47+J47+M47+O47</f>
        <v>37908.900150000001</v>
      </c>
      <c r="R47" s="23">
        <f>K47+N47</f>
        <v>14596.75635</v>
      </c>
      <c r="S47" s="31">
        <f>G47-Q47</f>
        <v>64957.599849999999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71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88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f>11053.97-25</f>
        <v>11028.97</v>
      </c>
      <c r="P51" s="24">
        <v>20588.750791999999</v>
      </c>
      <c r="Q51" s="25">
        <f>+H51+I51+J51+M51+O51</f>
        <v>39959.360000000001</v>
      </c>
      <c r="R51" s="23">
        <f t="shared" ref="R51" si="16">K51+N51</f>
        <v>19440.300000000003</v>
      </c>
      <c r="S51" s="31">
        <f t="shared" ref="S51" si="17">G51-Q51</f>
        <v>97040.639999999999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58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88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f>2841.11-25</f>
        <v>2816.11</v>
      </c>
      <c r="P55" s="24">
        <v>20588.750791999999</v>
      </c>
      <c r="Q55" s="25">
        <f>+H55+I55+J55+M55+O55</f>
        <v>31746.5</v>
      </c>
      <c r="R55" s="23">
        <f>K55+N55</f>
        <v>19440.300000000003</v>
      </c>
      <c r="S55" s="31">
        <f>G55-Q55</f>
        <v>105253.5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93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108</v>
      </c>
      <c r="D59" s="20" t="s">
        <v>107</v>
      </c>
      <c r="E59" s="20" t="s">
        <v>26</v>
      </c>
      <c r="F59" s="20" t="s">
        <v>88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f>20874.17-25</f>
        <v>20849.169999999998</v>
      </c>
      <c r="P59" s="24">
        <v>20588.750791999999</v>
      </c>
      <c r="Q59" s="25">
        <f>+H59+I59+J59+M59+O59</f>
        <v>49779.56</v>
      </c>
      <c r="R59" s="23">
        <f>K59+N59</f>
        <v>19440.300000000003</v>
      </c>
      <c r="S59" s="31">
        <f>G59-Q59</f>
        <v>87220.44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119</v>
      </c>
      <c r="C60" s="20" t="s">
        <v>108</v>
      </c>
      <c r="D60" s="20" t="s">
        <v>31</v>
      </c>
      <c r="E60" s="20" t="s">
        <v>26</v>
      </c>
      <c r="F60" s="20" t="s">
        <v>88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f>12043.37-25</f>
        <v>12018.37</v>
      </c>
      <c r="P60" s="24">
        <v>13401.136500000001</v>
      </c>
      <c r="Q60" s="25">
        <f>+H60+I60+J60+M60+O60</f>
        <v>30691.980000000003</v>
      </c>
      <c r="R60" s="23">
        <f>K60+N60</f>
        <v>14495.297849999999</v>
      </c>
      <c r="S60" s="31">
        <f>G60-Q60</f>
        <v>71459.51999999999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94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78</v>
      </c>
      <c r="C64" s="20" t="s">
        <v>96</v>
      </c>
      <c r="D64" s="20" t="s">
        <v>112</v>
      </c>
      <c r="E64" s="36" t="s">
        <v>27</v>
      </c>
      <c r="F64" s="20" t="s">
        <v>87</v>
      </c>
      <c r="G64" s="22">
        <v>167000</v>
      </c>
      <c r="H64" s="22">
        <v>27436.58</v>
      </c>
      <c r="I64" s="22">
        <v>25</v>
      </c>
      <c r="J64" s="22">
        <f>+G64*J12</f>
        <v>4792.8999999999996</v>
      </c>
      <c r="K64" s="22">
        <f>+G64*K12</f>
        <v>11856.999999999998</v>
      </c>
      <c r="L64" s="22">
        <v>780.6</v>
      </c>
      <c r="M64" s="22">
        <v>5076.8</v>
      </c>
      <c r="N64" s="22">
        <f>+G64*N12</f>
        <v>11840.300000000001</v>
      </c>
      <c r="O64" s="22">
        <f>4656.7-25</f>
        <v>4631.7</v>
      </c>
      <c r="P64" s="22">
        <f>J64+M64</f>
        <v>9869.7000000000007</v>
      </c>
      <c r="Q64" s="22">
        <f>+H64+I64+J64+M64+O64</f>
        <v>41962.98</v>
      </c>
      <c r="R64" s="22">
        <f>J64+M64</f>
        <v>9869.7000000000007</v>
      </c>
      <c r="S64" s="22">
        <f>G64-Q64</f>
        <v>125037.01999999999</v>
      </c>
      <c r="T64" s="34">
        <v>111</v>
      </c>
    </row>
    <row r="65" spans="1:20" s="12" customFormat="1" ht="28.5" x14ac:dyDescent="0.45">
      <c r="A65" s="36"/>
      <c r="B65" s="54" t="s">
        <v>104</v>
      </c>
      <c r="C65" s="21"/>
      <c r="D65" s="34"/>
      <c r="E65" s="34"/>
      <c r="F65" s="34"/>
      <c r="G65" s="29">
        <f>SUM(G14:G64)</f>
        <v>2457297.6399999997</v>
      </c>
      <c r="H65" s="29">
        <f t="shared" ref="H65:S65" si="18">SUM(H14:H64)</f>
        <v>320694.01</v>
      </c>
      <c r="I65" s="29">
        <f t="shared" si="18"/>
        <v>625</v>
      </c>
      <c r="J65" s="29">
        <f t="shared" si="18"/>
        <v>70524.449342000007</v>
      </c>
      <c r="K65" s="29">
        <f t="shared" si="18"/>
        <v>174468.12771999999</v>
      </c>
      <c r="L65" s="29">
        <f t="shared" si="18"/>
        <v>16468.800000000003</v>
      </c>
      <c r="M65" s="29">
        <f t="shared" si="18"/>
        <v>73995.006864000025</v>
      </c>
      <c r="N65" s="29">
        <f t="shared" si="18"/>
        <v>168495.45818800002</v>
      </c>
      <c r="O65" s="29">
        <f t="shared" si="18"/>
        <v>331827.17999999993</v>
      </c>
      <c r="P65" s="29">
        <f t="shared" si="18"/>
        <v>231290.94022400002</v>
      </c>
      <c r="Q65" s="29">
        <f t="shared" si="18"/>
        <v>797665.64620599989</v>
      </c>
      <c r="R65" s="29">
        <f t="shared" si="18"/>
        <v>326513.385908</v>
      </c>
      <c r="S65" s="29">
        <f t="shared" si="18"/>
        <v>1659631.993794</v>
      </c>
      <c r="T65" s="34" t="s">
        <v>120</v>
      </c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70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99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100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101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123</v>
      </c>
    </row>
    <row r="77" spans="1:20" s="12" customFormat="1" ht="30" customHeight="1" x14ac:dyDescent="0.55000000000000004">
      <c r="B77" s="55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62</v>
      </c>
      <c r="G84" s="3" t="s">
        <v>63</v>
      </c>
      <c r="H84" s="3"/>
      <c r="I84" s="3"/>
      <c r="N84" s="73" t="s">
        <v>105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64</v>
      </c>
      <c r="G86" s="3" t="s">
        <v>65</v>
      </c>
      <c r="H86" s="3"/>
      <c r="I86" s="3"/>
      <c r="N86" s="74" t="s">
        <v>67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121</v>
      </c>
      <c r="G87" s="72" t="s">
        <v>89</v>
      </c>
      <c r="H87" s="72"/>
      <c r="I87" s="72"/>
      <c r="N87" s="58"/>
      <c r="O87" s="72" t="s">
        <v>97</v>
      </c>
      <c r="P87" s="72"/>
      <c r="Q87" s="72"/>
      <c r="R87" s="73"/>
      <c r="S87" s="73"/>
    </row>
    <row r="88" spans="2:19" s="12" customFormat="1" ht="33.75" x14ac:dyDescent="0.5">
      <c r="B88" s="57" t="s">
        <v>113</v>
      </c>
      <c r="G88" s="74" t="s">
        <v>66</v>
      </c>
      <c r="H88" s="74"/>
      <c r="I88" s="74"/>
      <c r="N88" s="74" t="s">
        <v>73</v>
      </c>
      <c r="O88" s="74"/>
      <c r="P88" s="74"/>
      <c r="Q88" s="74"/>
      <c r="R88" s="74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0:D40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2025-05-13T16:17:13Z</cp:lastPrinted>
  <dcterms:created xsi:type="dcterms:W3CDTF">2017-03-16T20:18:07Z</dcterms:created>
  <dcterms:modified xsi:type="dcterms:W3CDTF">2025-06-11T15:43:27Z</dcterms:modified>
</cp:coreProperties>
</file>