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FIJOS\2024\"/>
    </mc:Choice>
  </mc:AlternateContent>
  <xr:revisionPtr revIDLastSave="0" documentId="8_{0F5A9B2E-C123-48BF-9FB6-FFA8B91A02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K20" i="1"/>
  <c r="R20" i="1" s="1"/>
  <c r="Q20" i="1"/>
  <c r="S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N46" i="1"/>
  <c r="M46" i="1"/>
  <c r="N47" i="1"/>
  <c r="M47" i="1"/>
  <c r="K47" i="1"/>
  <c r="J47" i="1"/>
  <c r="K46" i="1"/>
  <c r="J46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4" i="1" l="1"/>
  <c r="S64" i="1" s="1"/>
  <c r="Q37" i="1"/>
  <c r="Q36" i="1"/>
  <c r="Q14" i="1"/>
  <c r="R19" i="1"/>
  <c r="Q19" i="1"/>
  <c r="S19" i="1" s="1"/>
  <c r="P19" i="1"/>
  <c r="R47" i="1"/>
  <c r="O65" i="1"/>
  <c r="L65" i="1"/>
  <c r="I65" i="1"/>
  <c r="H65" i="1"/>
  <c r="G65" i="1"/>
  <c r="Q47" i="1" l="1"/>
  <c r="S47" i="1" s="1"/>
  <c r="Q42" i="1"/>
  <c r="Q51" i="1"/>
  <c r="Q17" i="1"/>
  <c r="R18" i="1"/>
  <c r="Q18" i="1"/>
  <c r="S18" i="1" s="1"/>
  <c r="P18" i="1"/>
  <c r="Q60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4" i="1"/>
  <c r="R39" i="1"/>
  <c r="Q39" i="1"/>
  <c r="S39" i="1" s="1"/>
  <c r="R64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59" i="1" l="1"/>
  <c r="Q55" i="1"/>
  <c r="Q46" i="1"/>
  <c r="Q34" i="1"/>
  <c r="J33" i="1"/>
  <c r="Q33" i="1" s="1"/>
  <c r="J38" i="1"/>
  <c r="N24" i="1"/>
  <c r="K24" i="1"/>
  <c r="Q35" i="1" l="1"/>
  <c r="S35" i="1" s="1"/>
  <c r="Q24" i="1" l="1"/>
  <c r="S24" i="1" s="1"/>
  <c r="J65" i="1"/>
  <c r="Q38" i="1"/>
  <c r="M65" i="1" l="1"/>
  <c r="Q65" i="1"/>
  <c r="S38" i="1"/>
  <c r="R24" i="1" l="1"/>
  <c r="P24" i="1"/>
  <c r="P65" i="1" s="1"/>
  <c r="S59" i="1" l="1"/>
  <c r="S51" i="1"/>
  <c r="S46" i="1"/>
  <c r="S34" i="1"/>
  <c r="S55" i="1"/>
  <c r="S36" i="1"/>
  <c r="S37" i="1"/>
  <c r="S60" i="1"/>
  <c r="K60" i="1"/>
  <c r="K51" i="1"/>
  <c r="N37" i="1"/>
  <c r="N60" i="1"/>
  <c r="N36" i="1"/>
  <c r="N35" i="1"/>
  <c r="N34" i="1"/>
  <c r="N51" i="1"/>
  <c r="N33" i="1"/>
  <c r="K65" i="1" l="1"/>
  <c r="N65" i="1"/>
  <c r="S33" i="1"/>
  <c r="S65" i="1" s="1"/>
  <c r="R36" i="1"/>
  <c r="R33" i="1"/>
  <c r="R51" i="1"/>
  <c r="R60" i="1"/>
  <c r="R37" i="1"/>
  <c r="R34" i="1"/>
  <c r="R59" i="1"/>
  <c r="R46" i="1"/>
  <c r="R35" i="1"/>
  <c r="R55" i="1"/>
  <c r="R65" i="1" l="1"/>
</calcChain>
</file>

<file path=xl/sharedStrings.xml><?xml version="1.0" encoding="utf-8"?>
<sst xmlns="http://schemas.openxmlformats.org/spreadsheetml/2006/main" count="190" uniqueCount="123">
  <si>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</si>
  <si>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</si>
  <si>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</si>
  <si>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</si>
  <si>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</si>
  <si>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</si>
  <si>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</si>
  <si>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</si>
  <si>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</si>
  <si>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</si>
  <si>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</si>
  <si>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</si>
  <si>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</si>
  <si>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</si>
  <si>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</si>
  <si>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</si>
  <si>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</si>
  <si>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</si>
  <si>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</si>
  <si>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</si>
  <si>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</si>
  <si>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</si>
  <si>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</si>
  <si>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</si>
  <si>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</si>
  <si>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</si>
  <si>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</si>
  <si>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</si>
  <si>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</si>
  <si>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</si>
  <si>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</si>
  <si>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</si>
  <si>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</si>
  <si>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</si>
  <si>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</si>
  <si>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</si>
  <si>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</si>
  <si>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</si>
  <si>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</si>
  <si>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</si>
  <si>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</si>
  <si>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</si>
  <si>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</si>
  <si>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</si>
  <si>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</si>
  <si>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</si>
  <si>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</si>
  <si>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</si>
  <si>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</si>
  <si>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</si>
  <si>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</si>
  <si>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</si>
  <si>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</si>
  <si>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</si>
  <si>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</si>
  <si>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</si>
  <si>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</si>
  <si>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</si>
  <si>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</si>
  <si>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</si>
  <si>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</si>
  <si>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</si>
  <si>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</si>
  <si>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</si>
  <si>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</si>
  <si>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</si>
  <si>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</si>
  <si>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</si>
  <si>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</si>
  <si>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</si>
  <si>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</si>
  <si>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</si>
  <si>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</si>
  <si>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</si>
  <si>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</si>
  <si>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</si>
  <si>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</si>
  <si>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</si>
  <si>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</si>
  <si>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</si>
  <si>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</si>
  <si>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</si>
  <si>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</si>
  <si>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</si>
  <si>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</si>
  <si>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</si>
  <si>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</si>
  <si>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</si>
  <si>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</si>
  <si>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</si>
  <si>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</si>
  <si>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</si>
  <si>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</si>
  <si>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</si>
  <si>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</si>
  <si>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</si>
  <si>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</si>
  <si>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</si>
  <si>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</si>
  <si>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</si>
  <si>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</si>
  <si>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</si>
  <si>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</si>
  <si>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</si>
  <si>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</si>
  <si>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</si>
  <si>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</si>
  <si>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</si>
  <si>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</si>
  <si>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</si>
  <si>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</si>
  <si>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</si>
  <si>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</si>
  <si>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</si>
  <si>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</si>
  <si>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</si>
  <si>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</si>
  <si>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</si>
  <si>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</si>
  <si>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</si>
  <si>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</si>
  <si>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MARZO 2024: EMPLEADOS FIJOS</t>
  </si>
  <si>
    <t>CERTIFICO QUE ESTA NOMINA DE PAGO QUE CONSTA DE  **2** HOJAS, ESTA CORRECTA Y COMPLETA Y QUE LAS PERSONAS ENUMERADAS EN LA MISMA SON LAS QUE AL 25 DE MARZO 2024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</si>
</sst>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40" zoomScaleNormal="71" zoomScaleSheetLayoutView="40" workbookViewId="0">
      <pane ySplit="12" topLeftCell="A43" activePane="bottomLeft" state="frozen"/>
      <selection pane="bottomLeft" activeCell="B76" sqref="B76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2" t="s">
        <v>121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4" t="s">
        <v>3</v>
      </c>
      <c r="N10" s="6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56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91</v>
      </c>
      <c r="G11" s="68" t="s">
        <v>42</v>
      </c>
      <c r="H11" s="13" t="s">
        <v>10</v>
      </c>
      <c r="I11" s="67" t="s">
        <v>72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7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8"/>
      <c r="H12" s="16" t="s">
        <v>21</v>
      </c>
      <c r="I12" s="67"/>
      <c r="J12" s="17">
        <v>2.87E-2</v>
      </c>
      <c r="K12" s="17">
        <v>7.0999999999999994E-2</v>
      </c>
      <c r="L12" s="17" t="s">
        <v>47</v>
      </c>
      <c r="M12" s="17">
        <v>3.04E-2</v>
      </c>
      <c r="N12" s="17">
        <v>7.0900000000000005E-2</v>
      </c>
      <c r="O12" s="13" t="s">
        <v>22</v>
      </c>
      <c r="P12" s="67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9" t="s">
        <v>39</v>
      </c>
      <c r="C13" s="70"/>
      <c r="D13" s="7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79</v>
      </c>
      <c r="C14" s="20" t="s">
        <v>39</v>
      </c>
      <c r="D14" s="20" t="s">
        <v>80</v>
      </c>
      <c r="E14" s="20" t="s">
        <v>27</v>
      </c>
      <c r="F14" s="20" t="s">
        <v>92</v>
      </c>
      <c r="G14" s="22">
        <v>240000</v>
      </c>
      <c r="H14" s="23">
        <v>45439.519999999997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5685.41</v>
      </c>
      <c r="N14" s="24">
        <v>11530.11</v>
      </c>
      <c r="O14" s="24">
        <f>200+5144.25</f>
        <v>5344.25</v>
      </c>
      <c r="P14" s="24">
        <f t="shared" ref="P14:P20" si="0">J14+M14</f>
        <v>12573.41</v>
      </c>
      <c r="Q14" s="25">
        <f>+H14+I14+J14+M14+O14</f>
        <v>63382.179999999993</v>
      </c>
      <c r="R14" s="23">
        <f>K14+N14</f>
        <v>28570.11</v>
      </c>
      <c r="S14" s="24">
        <f>G14-Q14</f>
        <v>176617.82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81</v>
      </c>
      <c r="C15" s="20" t="s">
        <v>39</v>
      </c>
      <c r="D15" s="20" t="s">
        <v>82</v>
      </c>
      <c r="E15" s="20" t="s">
        <v>77</v>
      </c>
      <c r="F15" s="20" t="s">
        <v>93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88</v>
      </c>
      <c r="C16" s="20" t="s">
        <v>39</v>
      </c>
      <c r="D16" s="20" t="s">
        <v>82</v>
      </c>
      <c r="E16" s="20" t="s">
        <v>77</v>
      </c>
      <c r="F16" s="20" t="s">
        <v>93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87</v>
      </c>
      <c r="C17" s="20" t="s">
        <v>39</v>
      </c>
      <c r="D17" s="20" t="s">
        <v>43</v>
      </c>
      <c r="E17" s="20" t="s">
        <v>77</v>
      </c>
      <c r="F17" s="20" t="s">
        <v>93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89</v>
      </c>
      <c r="C18" s="20" t="s">
        <v>39</v>
      </c>
      <c r="D18" s="20" t="s">
        <v>90</v>
      </c>
      <c r="E18" s="20" t="s">
        <v>77</v>
      </c>
      <c r="F18" s="20" t="s">
        <v>92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111</v>
      </c>
      <c r="C19" s="20" t="s">
        <v>39</v>
      </c>
      <c r="D19" s="20" t="s">
        <v>82</v>
      </c>
      <c r="E19" s="20" t="s">
        <v>77</v>
      </c>
      <c r="F19" s="20" t="s">
        <v>92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86</v>
      </c>
      <c r="C20" s="20" t="s">
        <v>39</v>
      </c>
      <c r="D20" s="20" t="s">
        <v>85</v>
      </c>
      <c r="E20" s="20" t="s">
        <v>27</v>
      </c>
      <c r="F20" s="20" t="s">
        <v>92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6" t="s">
        <v>95</v>
      </c>
      <c r="B22" s="66"/>
      <c r="C22" s="66"/>
      <c r="D22" s="66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49</v>
      </c>
      <c r="C24" s="20" t="s">
        <v>108</v>
      </c>
      <c r="D24" s="20" t="s">
        <v>50</v>
      </c>
      <c r="E24" s="20" t="s">
        <v>27</v>
      </c>
      <c r="F24" s="20" t="s">
        <v>93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6" t="s">
        <v>96</v>
      </c>
      <c r="B26" s="66"/>
      <c r="C26" s="66"/>
      <c r="D26" s="6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38</v>
      </c>
      <c r="C28" s="20" t="s">
        <v>58</v>
      </c>
      <c r="D28" s="20" t="s">
        <v>115</v>
      </c>
      <c r="E28" s="20" t="s">
        <v>27</v>
      </c>
      <c r="F28" s="20" t="s">
        <v>92</v>
      </c>
      <c r="G28" s="22">
        <v>50000</v>
      </c>
      <c r="H28" s="24">
        <v>0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20416.09</v>
      </c>
      <c r="R28" s="23">
        <f>K28+N28</f>
        <v>7095</v>
      </c>
      <c r="S28" s="24">
        <f>+G28-Q28</f>
        <v>29583.91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6" t="s">
        <v>59</v>
      </c>
      <c r="B30" s="66"/>
      <c r="C30" s="66"/>
      <c r="D30" s="6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51</v>
      </c>
      <c r="C32" s="20" t="s">
        <v>57</v>
      </c>
      <c r="D32" s="20" t="s">
        <v>114</v>
      </c>
      <c r="E32" s="20" t="s">
        <v>77</v>
      </c>
      <c r="F32" s="20" t="s">
        <v>92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57</v>
      </c>
      <c r="D33" s="20" t="s">
        <v>55</v>
      </c>
      <c r="E33" s="20" t="s">
        <v>26</v>
      </c>
      <c r="F33" s="20" t="s">
        <v>92</v>
      </c>
      <c r="G33" s="22">
        <v>75000</v>
      </c>
      <c r="H33" s="24">
        <v>5993.89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23573.96</v>
      </c>
      <c r="R33" s="23">
        <f t="shared" ref="R33:R39" si="5">K33+N33</f>
        <v>10642.5</v>
      </c>
      <c r="S33" s="24">
        <f t="shared" ref="S33:S37" si="6">G33-Q33</f>
        <v>51426.04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57</v>
      </c>
      <c r="D34" s="20" t="s">
        <v>120</v>
      </c>
      <c r="E34" s="20" t="s">
        <v>26</v>
      </c>
      <c r="F34" s="20" t="s">
        <v>92</v>
      </c>
      <c r="G34" s="22">
        <v>50000</v>
      </c>
      <c r="H34" s="24">
        <v>1617.13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17695.89</v>
      </c>
      <c r="R34" s="23">
        <f t="shared" si="5"/>
        <v>7095</v>
      </c>
      <c r="S34" s="24">
        <f t="shared" si="6"/>
        <v>32304.11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48</v>
      </c>
      <c r="C35" s="20" t="s">
        <v>57</v>
      </c>
      <c r="D35" s="20" t="s">
        <v>33</v>
      </c>
      <c r="E35" s="20" t="s">
        <v>54</v>
      </c>
      <c r="F35" s="20" t="s">
        <v>92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36</v>
      </c>
      <c r="C36" s="20" t="s">
        <v>57</v>
      </c>
      <c r="D36" s="20" t="s">
        <v>116</v>
      </c>
      <c r="E36" s="20" t="s">
        <v>26</v>
      </c>
      <c r="F36" s="20" t="s">
        <v>92</v>
      </c>
      <c r="G36" s="22">
        <v>50000</v>
      </c>
      <c r="H36" s="24">
        <v>1854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8084.3</v>
      </c>
      <c r="R36" s="23">
        <f t="shared" si="5"/>
        <v>7095</v>
      </c>
      <c r="S36" s="24">
        <f t="shared" si="6"/>
        <v>41915.699999999997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37</v>
      </c>
      <c r="C37" s="20" t="s">
        <v>57</v>
      </c>
      <c r="D37" s="20" t="s">
        <v>116</v>
      </c>
      <c r="E37" s="20" t="s">
        <v>26</v>
      </c>
      <c r="F37" s="20" t="s">
        <v>92</v>
      </c>
      <c r="G37" s="22">
        <v>50000</v>
      </c>
      <c r="H37" s="24">
        <v>1617.38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25915.91</v>
      </c>
      <c r="P37" s="24">
        <v>5300</v>
      </c>
      <c r="Q37" s="25">
        <f>+H37+J37+M37+O37</f>
        <v>30488.29</v>
      </c>
      <c r="R37" s="23">
        <f t="shared" si="5"/>
        <v>7095</v>
      </c>
      <c r="S37" s="24">
        <f t="shared" si="6"/>
        <v>19511.71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73</v>
      </c>
      <c r="C38" s="20" t="s">
        <v>57</v>
      </c>
      <c r="D38" s="20" t="s">
        <v>35</v>
      </c>
      <c r="E38" s="20" t="s">
        <v>54</v>
      </c>
      <c r="F38" s="20" t="s">
        <v>93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84</v>
      </c>
      <c r="C39" s="20" t="s">
        <v>57</v>
      </c>
      <c r="D39" s="20" t="s">
        <v>33</v>
      </c>
      <c r="E39" s="20" t="s">
        <v>54</v>
      </c>
      <c r="F39" s="20" t="s">
        <v>92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6" t="s">
        <v>97</v>
      </c>
      <c r="B41" s="66"/>
      <c r="C41" s="66"/>
      <c r="D41" s="66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107</v>
      </c>
      <c r="C42" s="20" t="s">
        <v>100</v>
      </c>
      <c r="D42" s="20" t="s">
        <v>117</v>
      </c>
      <c r="E42" s="20" t="s">
        <v>77</v>
      </c>
      <c r="F42" s="20" t="s">
        <v>93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6" t="s">
        <v>63</v>
      </c>
      <c r="B44" s="66"/>
      <c r="C44" s="66"/>
      <c r="D44" s="6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60</v>
      </c>
      <c r="C46" s="20" t="s">
        <v>41</v>
      </c>
      <c r="D46" s="20" t="s">
        <v>41</v>
      </c>
      <c r="E46" s="20" t="s">
        <v>26</v>
      </c>
      <c r="F46" s="20" t="s">
        <v>93</v>
      </c>
      <c r="G46" s="22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v>69108.649999999994</v>
      </c>
      <c r="P46" s="24">
        <v>20588.750791999999</v>
      </c>
      <c r="Q46" s="25">
        <f>+H46+J46+M46+O46</f>
        <v>98014.04</v>
      </c>
      <c r="R46" s="23">
        <f>K46+N46</f>
        <v>19440.300000000003</v>
      </c>
      <c r="S46" s="24">
        <f>G46-Q46</f>
        <v>38985.960000000006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103</v>
      </c>
      <c r="D47" s="20" t="s">
        <v>31</v>
      </c>
      <c r="E47" s="20" t="s">
        <v>26</v>
      </c>
      <c r="F47" s="20" t="s">
        <v>92</v>
      </c>
      <c r="G47" s="22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v>4363.45</v>
      </c>
      <c r="P47" s="24">
        <v>13401.136500000001</v>
      </c>
      <c r="Q47" s="25">
        <f>+H47+J47+M47+O47</f>
        <v>23222.50015</v>
      </c>
      <c r="R47" s="23">
        <f>K47+N47</f>
        <v>14596.75635</v>
      </c>
      <c r="S47" s="24">
        <f>G47-Q47</f>
        <v>79643.999849999993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75" t="s">
        <v>75</v>
      </c>
      <c r="B49" s="75"/>
      <c r="C49" s="75"/>
      <c r="D49" s="75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45</v>
      </c>
      <c r="D51" s="20" t="s">
        <v>46</v>
      </c>
      <c r="E51" s="20" t="s">
        <v>27</v>
      </c>
      <c r="F51" s="20" t="s">
        <v>93</v>
      </c>
      <c r="G51" s="22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v>5753.47</v>
      </c>
      <c r="P51" s="24">
        <v>20588.750791999999</v>
      </c>
      <c r="Q51" s="25">
        <f t="shared" ref="Q51" si="10">+H51+J51+M51+O51</f>
        <v>34658.86</v>
      </c>
      <c r="R51" s="23">
        <f t="shared" ref="R51" si="11">K51+N51</f>
        <v>19440.300000000003</v>
      </c>
      <c r="S51" s="24">
        <f t="shared" ref="S51" si="12">G51-Q51</f>
        <v>102341.14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75" t="s">
        <v>61</v>
      </c>
      <c r="B53" s="75"/>
      <c r="C53" s="75"/>
      <c r="D53" s="7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34</v>
      </c>
      <c r="C55" s="20" t="s">
        <v>64</v>
      </c>
      <c r="D55" s="37" t="s">
        <v>62</v>
      </c>
      <c r="E55" s="20" t="s">
        <v>27</v>
      </c>
      <c r="F55" s="20" t="s">
        <v>93</v>
      </c>
      <c r="G55" s="22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v>1140.29</v>
      </c>
      <c r="P55" s="24">
        <v>20588.750791999999</v>
      </c>
      <c r="Q55" s="25">
        <f>+H55+J55+M55+O55</f>
        <v>30045.68</v>
      </c>
      <c r="R55" s="23">
        <f>K55+N55</f>
        <v>19440.300000000003</v>
      </c>
      <c r="S55" s="24">
        <f>G55-Q55</f>
        <v>106954.32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75" t="s">
        <v>98</v>
      </c>
      <c r="B57" s="75"/>
      <c r="C57" s="75"/>
      <c r="D57" s="75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113</v>
      </c>
      <c r="D59" s="20" t="s">
        <v>112</v>
      </c>
      <c r="E59" s="20" t="s">
        <v>26</v>
      </c>
      <c r="F59" s="20" t="s">
        <v>93</v>
      </c>
      <c r="G59" s="22">
        <v>137000</v>
      </c>
      <c r="H59" s="24">
        <v>20808.689999999999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v>14829.39</v>
      </c>
      <c r="P59" s="24">
        <v>20588.750791999999</v>
      </c>
      <c r="Q59" s="25">
        <f>+H59+J59+M59+O59</f>
        <v>43734.78</v>
      </c>
      <c r="R59" s="23">
        <f>K59+N59</f>
        <v>19440.300000000003</v>
      </c>
      <c r="S59" s="24">
        <f>G59-Q59</f>
        <v>93265.22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44</v>
      </c>
      <c r="C60" s="20" t="s">
        <v>113</v>
      </c>
      <c r="D60" s="20" t="s">
        <v>31</v>
      </c>
      <c r="E60" s="20" t="s">
        <v>26</v>
      </c>
      <c r="F60" s="20" t="s">
        <v>93</v>
      </c>
      <c r="G60" s="22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v>11116.88</v>
      </c>
      <c r="P60" s="24">
        <v>13401.136500000001</v>
      </c>
      <c r="Q60" s="25">
        <f>+H60+J60+M60+O60</f>
        <v>29765.489999999998</v>
      </c>
      <c r="R60" s="23">
        <f>K60+N60</f>
        <v>14495.297849999999</v>
      </c>
      <c r="S60" s="24">
        <f>G60-Q60</f>
        <v>72386.010000000009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6" t="s">
        <v>99</v>
      </c>
      <c r="B62" s="66"/>
      <c r="C62" s="66"/>
      <c r="D62" s="66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83</v>
      </c>
      <c r="C64" s="20" t="s">
        <v>101</v>
      </c>
      <c r="D64" s="20" t="s">
        <v>118</v>
      </c>
      <c r="E64" s="36" t="s">
        <v>27</v>
      </c>
      <c r="F64" s="20" t="s">
        <v>92</v>
      </c>
      <c r="G64" s="22">
        <v>167000</v>
      </c>
      <c r="H64" s="34">
        <v>27520.58</v>
      </c>
      <c r="I64" s="24">
        <v>25</v>
      </c>
      <c r="J64" s="24">
        <f>+G64*J12</f>
        <v>4792.8999999999996</v>
      </c>
      <c r="K64" s="59">
        <f>+G64*K12</f>
        <v>11856.999999999998</v>
      </c>
      <c r="L64" s="24">
        <v>780.6</v>
      </c>
      <c r="M64" s="24">
        <v>4943.8</v>
      </c>
      <c r="N64" s="24">
        <f>+G64*N12</f>
        <v>11840.300000000001</v>
      </c>
      <c r="O64" s="34">
        <v>3262.6</v>
      </c>
      <c r="P64" s="24">
        <f>J64+M64</f>
        <v>9736.7000000000007</v>
      </c>
      <c r="Q64" s="25">
        <f>+H64+J64+M64+O64</f>
        <v>40519.880000000005</v>
      </c>
      <c r="R64" s="23">
        <f>J64+M64</f>
        <v>9736.7000000000007</v>
      </c>
      <c r="S64" s="24">
        <f>G64-Q64</f>
        <v>126480.12</v>
      </c>
      <c r="T64" s="34"/>
    </row>
    <row r="65" spans="1:20" s="12" customFormat="1" ht="28.5" x14ac:dyDescent="0.45">
      <c r="A65" s="36"/>
      <c r="B65" s="54" t="s">
        <v>109</v>
      </c>
      <c r="C65" s="21"/>
      <c r="D65" s="34"/>
      <c r="E65" s="34"/>
      <c r="F65" s="34"/>
      <c r="G65" s="29">
        <f>SUM(G14:G64)</f>
        <v>2456297.6399999997</v>
      </c>
      <c r="H65" s="29">
        <f t="shared" ref="H65:S65" si="13">SUM(H14:H64)</f>
        <v>318614.57000000007</v>
      </c>
      <c r="I65" s="29">
        <f t="shared" si="13"/>
        <v>625</v>
      </c>
      <c r="J65" s="29">
        <f t="shared" si="13"/>
        <v>70495.749341999996</v>
      </c>
      <c r="K65" s="29">
        <f t="shared" si="13"/>
        <v>174397.12771999999</v>
      </c>
      <c r="L65" s="29">
        <f t="shared" si="13"/>
        <v>16296.000000000005</v>
      </c>
      <c r="M65" s="29">
        <f t="shared" si="13"/>
        <v>72927.87686400002</v>
      </c>
      <c r="N65" s="29">
        <f t="shared" si="13"/>
        <v>168424.558188</v>
      </c>
      <c r="O65" s="29">
        <f t="shared" si="13"/>
        <v>250441.94000000003</v>
      </c>
      <c r="P65" s="29">
        <f t="shared" si="13"/>
        <v>229198.08822400004</v>
      </c>
      <c r="Q65" s="29">
        <f t="shared" si="13"/>
        <v>712530.136206</v>
      </c>
      <c r="R65" s="29">
        <f t="shared" si="13"/>
        <v>326238.48590799997</v>
      </c>
      <c r="S65" s="29">
        <f t="shared" si="13"/>
        <v>1743767.503794</v>
      </c>
      <c r="T65" s="34"/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53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74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104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105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106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52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40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122</v>
      </c>
    </row>
    <row r="77" spans="1:20" s="12" customFormat="1" ht="30" customHeight="1" x14ac:dyDescent="0.55000000000000004">
      <c r="B77" s="55" t="s">
        <v>65</v>
      </c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66</v>
      </c>
      <c r="G84" s="3" t="s">
        <v>67</v>
      </c>
      <c r="H84" s="3"/>
      <c r="I84" s="3"/>
      <c r="N84" s="73" t="s">
        <v>110</v>
      </c>
      <c r="O84" s="73"/>
      <c r="P84" s="73"/>
      <c r="Q84" s="73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68</v>
      </c>
      <c r="G86" s="3" t="s">
        <v>69</v>
      </c>
      <c r="H86" s="3"/>
      <c r="I86" s="3"/>
      <c r="N86" s="74" t="s">
        <v>71</v>
      </c>
      <c r="O86" s="74"/>
      <c r="P86" s="74"/>
      <c r="Q86" s="74"/>
      <c r="R86" s="74"/>
      <c r="S86" s="3"/>
    </row>
    <row r="87" spans="2:19" s="12" customFormat="1" ht="33.75" x14ac:dyDescent="0.5">
      <c r="B87" s="56" t="s">
        <v>76</v>
      </c>
      <c r="G87" s="72" t="s">
        <v>94</v>
      </c>
      <c r="H87" s="72"/>
      <c r="I87" s="72"/>
      <c r="N87" s="58"/>
      <c r="O87" s="72" t="s">
        <v>102</v>
      </c>
      <c r="P87" s="72"/>
      <c r="Q87" s="72"/>
      <c r="R87" s="73"/>
      <c r="S87" s="73"/>
    </row>
    <row r="88" spans="2:19" s="12" customFormat="1" ht="33.75" x14ac:dyDescent="0.5">
      <c r="B88" s="57" t="s">
        <v>119</v>
      </c>
      <c r="G88" s="74" t="s">
        <v>70</v>
      </c>
      <c r="H88" s="74"/>
      <c r="I88" s="74"/>
      <c r="N88" s="74" t="s">
        <v>78</v>
      </c>
      <c r="O88" s="74"/>
      <c r="P88" s="74"/>
      <c r="Q88" s="74"/>
      <c r="R88" s="74"/>
      <c r="S88" s="3"/>
    </row>
    <row r="89" spans="2:19" s="12" customFormat="1" ht="28.5" x14ac:dyDescent="0.45"/>
  </sheetData>
  <mergeCells count="24">
    <mergeCell ref="A53:D53"/>
    <mergeCell ref="A57:D57"/>
    <mergeCell ref="A62:D62"/>
    <mergeCell ref="A22:D22"/>
    <mergeCell ref="A41:D41"/>
    <mergeCell ref="A44:D44"/>
    <mergeCell ref="A49:D49"/>
    <mergeCell ref="O87:Q87"/>
    <mergeCell ref="N84:Q84"/>
    <mergeCell ref="N88:R88"/>
    <mergeCell ref="N86:R86"/>
    <mergeCell ref="G87:I87"/>
    <mergeCell ref="G88:I88"/>
    <mergeCell ref="R87:S87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2023-10-06T14:47:38Z</cp:lastPrinted>
  <dcterms:created xsi:type="dcterms:W3CDTF">2017-03-16T20:18:07Z</dcterms:created>
  <dcterms:modified xsi:type="dcterms:W3CDTF">2024-04-01T19:36:36Z</dcterms:modified>
</cp:coreProperties>
</file>