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OCTUBRE\"/>
    </mc:Choice>
  </mc:AlternateContent>
  <xr:revisionPtr revIDLastSave="0" documentId="13_ncr:1_{547B8706-38D4-4D22-9ECD-C0E12244435B}" xr6:coauthVersionLast="38" xr6:coauthVersionMax="38" xr10:uidLastSave="{00000000-0000-0000-0000-000000000000}"/>
  <bookViews>
    <workbookView xWindow="0" yWindow="0" windowWidth="15345" windowHeight="4410" xr2:uid="{00000000-000D-0000-FFFF-FFFF00000000}"/>
  </bookViews>
  <sheets>
    <sheet name="4to TRIMESTRE 2018" sheetId="6" r:id="rId1"/>
    <sheet name="Hoja3" sheetId="3" r:id="rId2"/>
  </sheets>
  <definedNames>
    <definedName name="_xlnm.Print_Area" localSheetId="0">'4to TRIMESTRE 2018'!$A$1:$L$67</definedName>
    <definedName name="_xlnm.Print_Titles" localSheetId="0">'4to TRIMESTRE 2018'!$2:$6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" i="6" l="1"/>
  <c r="C65" i="6"/>
  <c r="C64" i="6"/>
  <c r="C63" i="6"/>
  <c r="C62" i="6"/>
  <c r="A45" i="6"/>
  <c r="A35" i="6"/>
  <c r="A13" i="6"/>
  <c r="G24" i="6" l="1"/>
  <c r="G65" i="6"/>
  <c r="G63" i="6"/>
  <c r="G62" i="6"/>
  <c r="K37" i="6"/>
  <c r="K36" i="6"/>
  <c r="K13" i="6"/>
  <c r="A56" i="6" l="1"/>
  <c r="A24" i="6"/>
  <c r="L35" i="6" l="1"/>
  <c r="K35" i="6"/>
  <c r="J35" i="6"/>
  <c r="I35" i="6"/>
  <c r="H35" i="6"/>
  <c r="G35" i="6"/>
  <c r="I45" i="6" l="1"/>
  <c r="H45" i="6"/>
  <c r="G45" i="6"/>
  <c r="G13" i="6"/>
  <c r="G56" i="6" l="1"/>
  <c r="L24" i="6" l="1"/>
  <c r="K24" i="6"/>
  <c r="J24" i="6"/>
  <c r="I24" i="6"/>
  <c r="H24" i="6"/>
  <c r="K56" i="6"/>
  <c r="J56" i="6"/>
  <c r="I56" i="6"/>
  <c r="H56" i="6"/>
  <c r="K45" i="6"/>
  <c r="J13" i="6"/>
  <c r="I13" i="6"/>
  <c r="H13" i="6"/>
  <c r="J45" i="6" l="1"/>
  <c r="K46" i="6"/>
  <c r="K47" i="6" s="1"/>
  <c r="G48" i="6" s="1"/>
  <c r="K25" i="6"/>
  <c r="K26" i="6" s="1"/>
  <c r="J27" i="6" s="1"/>
  <c r="K57" i="6"/>
  <c r="K58" i="6" s="1"/>
  <c r="J59" i="6" s="1"/>
  <c r="K14" i="6"/>
  <c r="K15" i="6" s="1"/>
  <c r="J16" i="6" l="1"/>
  <c r="I38" i="6"/>
</calcChain>
</file>

<file path=xl/sharedStrings.xml><?xml version="1.0" encoding="utf-8"?>
<sst xmlns="http://schemas.openxmlformats.org/spreadsheetml/2006/main" count="147" uniqueCount="67">
  <si>
    <t>DIRECCIÓN EJECUTIVA</t>
  </si>
  <si>
    <t>PROGRAMACIÓN  DE ACTIVIDADES  AGROPECUARIAS Y FORESTALES</t>
  </si>
  <si>
    <t>Cant. Activi-dades</t>
  </si>
  <si>
    <t>COORDINADOR  CONIAF</t>
  </si>
  <si>
    <t>FECHA</t>
  </si>
  <si>
    <t>LUGAR</t>
  </si>
  <si>
    <t>BENEFICIARIOS</t>
  </si>
  <si>
    <t>NOMBRE DE LA ACTIVIDAD</t>
  </si>
  <si>
    <t>TECNICOS</t>
  </si>
  <si>
    <t>Legislación  ISR (10% sobre costo  facilitadores)</t>
  </si>
  <si>
    <t>José Cepeda</t>
  </si>
  <si>
    <t>DEPARTAMENTO DE  PROTECCION AL MEDIO AMBIENTE Y RECURSOS NATURALES</t>
  </si>
  <si>
    <t>DEPARTAMENTO DE PRODUCCIÓN ANIMAL</t>
  </si>
  <si>
    <t xml:space="preserve"> Ing. Yency Castillo, M Sc</t>
  </si>
  <si>
    <t>Octubre 19, 20, 26 y 27</t>
  </si>
  <si>
    <t>Santiago (ISA)</t>
  </si>
  <si>
    <t>ACTIVIDADES</t>
  </si>
  <si>
    <t xml:space="preserve">COSTO LOGÍSTICO         (RD$) </t>
  </si>
  <si>
    <t xml:space="preserve">COSTO FACILITADORES                 (RD$) </t>
  </si>
  <si>
    <t xml:space="preserve">COSTO AYUDANTE                 (RD$) </t>
  </si>
  <si>
    <t>SEMINARIOS Y CURSOS</t>
  </si>
  <si>
    <t xml:space="preserve"> FACILITADORES</t>
  </si>
  <si>
    <t>Cristino Gómez, MSc.</t>
  </si>
  <si>
    <t>SUB-TOTAL</t>
  </si>
  <si>
    <t>56,400.00</t>
  </si>
  <si>
    <t>SUB-TOTAL ACTIVIDADES + (Legislación  ISR (10% sobre costo  facilitadores)</t>
  </si>
  <si>
    <t>62,040.00</t>
  </si>
  <si>
    <t xml:space="preserve">TOTAL </t>
  </si>
  <si>
    <t>Manejo y Utilización de Excretas Porcinas</t>
  </si>
  <si>
    <t>San Francisco de Macorís</t>
  </si>
  <si>
    <t>PRODUCTORES LIDERES</t>
  </si>
  <si>
    <t xml:space="preserve">Victor Payano y Eymi De Jesus </t>
  </si>
  <si>
    <t>Curso Formación para aplicadores y distribuidores de plaguicidas</t>
  </si>
  <si>
    <t>DEPARTAMENTO DE CIENCIAS MODERNAS</t>
  </si>
  <si>
    <t>DEPARTAMENTO DE CAPACITACIÓN Y DIFUSIÓN DE TECNOLOGÍA</t>
  </si>
  <si>
    <t>VIATICOS</t>
  </si>
  <si>
    <t>C. Sanquintin, C. Columna; R. Gomez;  A. Taveras, A.Villar; C. Bueno</t>
  </si>
  <si>
    <t>Maldané Cuello y Henry Guerrero</t>
  </si>
  <si>
    <t xml:space="preserve"> Octubre 27</t>
  </si>
  <si>
    <t xml:space="preserve"> Octubre 26</t>
  </si>
  <si>
    <t>Curso Asociatividad</t>
  </si>
  <si>
    <t xml:space="preserve"> </t>
  </si>
  <si>
    <t>Octubre 24,25 y 26</t>
  </si>
  <si>
    <t>HORAS CAPACITACIÓN</t>
  </si>
  <si>
    <t xml:space="preserve">DEPARTAMENTO AGRICULTURA COMPETITIVA           </t>
  </si>
  <si>
    <t xml:space="preserve"> Octubre 3</t>
  </si>
  <si>
    <t xml:space="preserve"> Octubre 8 al 13</t>
  </si>
  <si>
    <t>DEPARTAMENTO DE PLANIFICACIÓN  Y  DESARROLLO</t>
  </si>
  <si>
    <t>El Granado, Tamayo</t>
  </si>
  <si>
    <t>Guanacaste, Tamayo</t>
  </si>
  <si>
    <t>Curso Manejo Tecnológico cultivo de la Pitahaya</t>
  </si>
  <si>
    <t>Rafael Chávez</t>
  </si>
  <si>
    <t xml:space="preserve"> Mao,  Valverde</t>
  </si>
  <si>
    <t xml:space="preserve"> José A. Nova</t>
  </si>
  <si>
    <t>La Cidra de Toma</t>
  </si>
  <si>
    <t>A. Peguero, José B. Carvajal, C. Montero</t>
  </si>
  <si>
    <t>C. Montero y B. Carvajal</t>
  </si>
  <si>
    <t>Costo Facilitadores</t>
  </si>
  <si>
    <t xml:space="preserve">Curso de Estadística para estudiantes profesores e investigadores universitarios </t>
  </si>
  <si>
    <t>Cursos:</t>
  </si>
  <si>
    <t>Costo Logistico:</t>
  </si>
  <si>
    <t>Técnicos a beneficiar:</t>
  </si>
  <si>
    <t>Total beneficiarios</t>
  </si>
  <si>
    <t>Costo estimado total:</t>
  </si>
  <si>
    <t>Horas capacitación :</t>
  </si>
  <si>
    <t>MES: OCTUBRE 2018</t>
  </si>
  <si>
    <t>Productores líderes a beneficiar: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</si>
</sst>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u/>
      <sz val="14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3" fillId="0" borderId="8" xfId="0" applyFont="1" applyBorder="1"/>
    <xf numFmtId="0" fontId="13" fillId="0" borderId="7" xfId="0" applyFont="1" applyBorder="1"/>
    <xf numFmtId="0" fontId="13" fillId="0" borderId="14" xfId="0" applyFont="1" applyBorder="1"/>
    <xf numFmtId="4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/>
    <xf numFmtId="0" fontId="13" fillId="0" borderId="3" xfId="0" applyFont="1" applyBorder="1"/>
    <xf numFmtId="0" fontId="12" fillId="0" borderId="5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4" fontId="12" fillId="0" borderId="22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20" xfId="0" applyFont="1" applyBorder="1"/>
    <xf numFmtId="4" fontId="1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/>
    <xf numFmtId="4" fontId="12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4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3" fillId="0" borderId="21" xfId="0" applyFont="1" applyBorder="1"/>
    <xf numFmtId="0" fontId="13" fillId="0" borderId="6" xfId="0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justify"/>
    </xf>
    <xf numFmtId="43" fontId="13" fillId="0" borderId="4" xfId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/>
    <xf numFmtId="0" fontId="13" fillId="0" borderId="23" xfId="0" applyFont="1" applyBorder="1" applyAlignment="1">
      <alignment wrapText="1"/>
    </xf>
    <xf numFmtId="4" fontId="12" fillId="0" borderId="2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wrapText="1"/>
    </xf>
    <xf numFmtId="0" fontId="19" fillId="0" borderId="0" xfId="0" applyFont="1" applyBorder="1" applyAlignment="1"/>
    <xf numFmtId="0" fontId="19" fillId="0" borderId="0" xfId="0" applyFont="1" applyFill="1" applyBorder="1" applyAlignment="1"/>
    <xf numFmtId="0" fontId="19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164" fontId="19" fillId="0" borderId="0" xfId="0" applyNumberFormat="1" applyFont="1" applyBorder="1" applyAlignment="1">
      <alignment horizontal="left"/>
    </xf>
    <xf numFmtId="4" fontId="19" fillId="0" borderId="0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/>
    <xf numFmtId="0" fontId="13" fillId="0" borderId="3" xfId="0" applyFont="1" applyBorder="1" applyAlignment="1"/>
    <xf numFmtId="4" fontId="12" fillId="0" borderId="1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9" fontId="12" fillId="0" borderId="15" xfId="0" applyNumberFormat="1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771525</xdr:colOff>
      <xdr:row>5</xdr:row>
      <xdr:rowOff>133350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382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2"/>
  <sheetViews>
    <sheetView tabSelected="1" zoomScaleNormal="100" workbookViewId="0">
      <selection activeCell="A14" sqref="A14:G14"/>
    </sheetView>
  </sheetViews>
  <sheetFormatPr baseColWidth="10" defaultRowHeight="15" x14ac:dyDescent="0.25"/>
  <cols>
    <col min="1" max="1" width="7" customWidth="1"/>
    <col min="2" max="2" width="22.7109375" customWidth="1"/>
    <col min="3" max="3" width="24.5703125" customWidth="1"/>
    <col min="4" max="4" width="17.42578125" customWidth="1"/>
    <col min="5" max="5" width="12.85546875" customWidth="1"/>
    <col min="6" max="6" width="13.7109375" customWidth="1"/>
    <col min="7" max="7" width="9.140625" customWidth="1"/>
    <col min="8" max="8" width="13.7109375" customWidth="1"/>
    <col min="9" max="9" width="15.28515625" customWidth="1"/>
    <col min="10" max="10" width="15.5703125" bestFit="1" customWidth="1"/>
    <col min="11" max="11" width="16.140625" customWidth="1"/>
    <col min="12" max="12" width="0.28515625" customWidth="1"/>
  </cols>
  <sheetData>
    <row r="2" spans="1:12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2" ht="15.75" customHeight="1" x14ac:dyDescent="0.25">
      <c r="A3" s="137" t="s">
        <v>47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2" ht="18" customHeight="1" x14ac:dyDescent="0.25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2" ht="18" customHeight="1" x14ac:dyDescent="0.25">
      <c r="A5" s="139" t="s">
        <v>65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2" ht="24" customHeight="1" x14ac:dyDescent="0.25">
      <c r="A6" s="1"/>
      <c r="B6" s="1"/>
      <c r="C6" s="1"/>
      <c r="D6" s="1"/>
      <c r="E6" s="1"/>
      <c r="F6" s="1"/>
      <c r="G6" s="1"/>
    </row>
    <row r="7" spans="1:12" ht="15" customHeight="1" thickBot="1" x14ac:dyDescent="0.3">
      <c r="A7" s="105" t="s">
        <v>44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ht="15.75" customHeight="1" thickBot="1" x14ac:dyDescent="0.3">
      <c r="A8" s="100" t="s">
        <v>2</v>
      </c>
      <c r="B8" s="96" t="s">
        <v>16</v>
      </c>
      <c r="C8" s="97"/>
      <c r="D8" s="107" t="s">
        <v>3</v>
      </c>
      <c r="E8" s="107" t="s">
        <v>4</v>
      </c>
      <c r="F8" s="107" t="s">
        <v>5</v>
      </c>
      <c r="G8" s="102" t="s">
        <v>43</v>
      </c>
      <c r="H8" s="96" t="s">
        <v>6</v>
      </c>
      <c r="I8" s="97"/>
      <c r="J8" s="123" t="s">
        <v>17</v>
      </c>
      <c r="K8" s="123" t="s">
        <v>18</v>
      </c>
      <c r="L8" s="109" t="s">
        <v>35</v>
      </c>
    </row>
    <row r="9" spans="1:12" ht="15.75" customHeight="1" thickBot="1" x14ac:dyDescent="0.3">
      <c r="A9" s="101"/>
      <c r="B9" s="98"/>
      <c r="C9" s="99"/>
      <c r="D9" s="120"/>
      <c r="E9" s="120"/>
      <c r="F9" s="120"/>
      <c r="G9" s="121"/>
      <c r="H9" s="128" t="s">
        <v>8</v>
      </c>
      <c r="I9" s="107" t="s">
        <v>30</v>
      </c>
      <c r="J9" s="126"/>
      <c r="K9" s="126"/>
      <c r="L9" s="109"/>
    </row>
    <row r="10" spans="1:12" ht="22.5" customHeight="1" thickBot="1" x14ac:dyDescent="0.3">
      <c r="A10" s="101"/>
      <c r="B10" s="35" t="s">
        <v>21</v>
      </c>
      <c r="C10" s="36" t="s">
        <v>7</v>
      </c>
      <c r="D10" s="120"/>
      <c r="E10" s="120"/>
      <c r="F10" s="120"/>
      <c r="G10" s="122"/>
      <c r="H10" s="131"/>
      <c r="I10" s="108"/>
      <c r="J10" s="126"/>
      <c r="K10" s="126"/>
      <c r="L10" s="110"/>
    </row>
    <row r="11" spans="1:12" ht="39" customHeight="1" thickBot="1" x14ac:dyDescent="0.3">
      <c r="A11" s="63">
        <v>1</v>
      </c>
      <c r="B11" s="63" t="s">
        <v>51</v>
      </c>
      <c r="C11" s="68" t="s">
        <v>50</v>
      </c>
      <c r="D11" s="47" t="s">
        <v>37</v>
      </c>
      <c r="E11" s="69" t="s">
        <v>39</v>
      </c>
      <c r="F11" s="47" t="s">
        <v>48</v>
      </c>
      <c r="G11" s="63">
        <v>8</v>
      </c>
      <c r="H11" s="63">
        <v>5</v>
      </c>
      <c r="I11" s="63">
        <v>30</v>
      </c>
      <c r="J11" s="70">
        <v>25000</v>
      </c>
      <c r="K11" s="70">
        <v>15600</v>
      </c>
      <c r="L11" s="9"/>
    </row>
    <row r="12" spans="1:12" ht="33.75" customHeight="1" thickBot="1" x14ac:dyDescent="0.3">
      <c r="A12" s="63">
        <v>1</v>
      </c>
      <c r="B12" s="63" t="s">
        <v>51</v>
      </c>
      <c r="C12" s="68" t="s">
        <v>50</v>
      </c>
      <c r="D12" s="47" t="s">
        <v>37</v>
      </c>
      <c r="E12" s="69" t="s">
        <v>38</v>
      </c>
      <c r="F12" s="47" t="s">
        <v>49</v>
      </c>
      <c r="G12" s="63">
        <v>8</v>
      </c>
      <c r="H12" s="63">
        <v>5</v>
      </c>
      <c r="I12" s="63">
        <v>30</v>
      </c>
      <c r="J12" s="70">
        <v>25000</v>
      </c>
      <c r="K12" s="70">
        <v>15600</v>
      </c>
      <c r="L12" s="10"/>
    </row>
    <row r="13" spans="1:12" ht="15.75" customHeight="1" thickBot="1" x14ac:dyDescent="0.3">
      <c r="A13" s="71">
        <f>+A11+A12</f>
        <v>2</v>
      </c>
      <c r="B13" s="95" t="s">
        <v>23</v>
      </c>
      <c r="C13" s="95"/>
      <c r="D13" s="95"/>
      <c r="E13" s="95"/>
      <c r="F13" s="95"/>
      <c r="G13" s="45">
        <f>SUM(G11:G12)</f>
        <v>16</v>
      </c>
      <c r="H13" s="19">
        <f>SUM(H11:H12)</f>
        <v>10</v>
      </c>
      <c r="I13" s="19">
        <f>SUM(I11:I12)</f>
        <v>60</v>
      </c>
      <c r="J13" s="20">
        <f>SUM(J11:J12)</f>
        <v>50000</v>
      </c>
      <c r="K13" s="21">
        <f>+K11+K12</f>
        <v>31200</v>
      </c>
      <c r="L13" s="28"/>
    </row>
    <row r="14" spans="1:12" ht="15.75" customHeight="1" thickBot="1" x14ac:dyDescent="0.3">
      <c r="A14" s="111" t="s">
        <v>9</v>
      </c>
      <c r="B14" s="112"/>
      <c r="C14" s="112"/>
      <c r="D14" s="112"/>
      <c r="E14" s="112"/>
      <c r="F14" s="112"/>
      <c r="G14" s="113"/>
      <c r="H14" s="22"/>
      <c r="I14" s="22"/>
      <c r="J14" s="23"/>
      <c r="K14" s="24">
        <f>K13*0.1</f>
        <v>3120</v>
      </c>
      <c r="L14" s="10"/>
    </row>
    <row r="15" spans="1:12" ht="15.75" customHeight="1" thickBot="1" x14ac:dyDescent="0.3">
      <c r="A15" s="94" t="s">
        <v>25</v>
      </c>
      <c r="B15" s="95"/>
      <c r="C15" s="95"/>
      <c r="D15" s="95"/>
      <c r="E15" s="95"/>
      <c r="F15" s="95"/>
      <c r="G15" s="114"/>
      <c r="H15" s="25"/>
      <c r="I15" s="25"/>
      <c r="J15" s="26"/>
      <c r="K15" s="24">
        <f>K13+K14</f>
        <v>34320</v>
      </c>
      <c r="L15" s="10"/>
    </row>
    <row r="16" spans="1:12" ht="15.75" thickBot="1" x14ac:dyDescent="0.3">
      <c r="A16" s="94" t="s">
        <v>27</v>
      </c>
      <c r="B16" s="115"/>
      <c r="C16" s="115"/>
      <c r="D16" s="115"/>
      <c r="E16" s="115"/>
      <c r="F16" s="115"/>
      <c r="G16" s="116"/>
      <c r="H16" s="27"/>
      <c r="I16" s="27"/>
      <c r="J16" s="117">
        <f>K15+J13</f>
        <v>84320</v>
      </c>
      <c r="K16" s="112"/>
      <c r="L16" s="11"/>
    </row>
    <row r="17" spans="1:12" x14ac:dyDescent="0.25">
      <c r="A17" s="13"/>
      <c r="B17" s="14"/>
      <c r="C17" s="14"/>
      <c r="D17" s="14"/>
      <c r="E17" s="14"/>
      <c r="F17" s="14"/>
      <c r="G17" s="14"/>
      <c r="H17" s="15"/>
      <c r="I17" s="15"/>
      <c r="J17" s="12"/>
      <c r="K17" s="16"/>
      <c r="L17" s="8"/>
    </row>
    <row r="18" spans="1:12" ht="15.7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5.75" customHeight="1" thickBot="1" x14ac:dyDescent="0.3">
      <c r="A19" s="17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5.75" customHeight="1" thickBot="1" x14ac:dyDescent="0.3">
      <c r="A20" s="100" t="s">
        <v>2</v>
      </c>
      <c r="B20" s="96" t="s">
        <v>16</v>
      </c>
      <c r="C20" s="97"/>
      <c r="D20" s="107" t="s">
        <v>3</v>
      </c>
      <c r="E20" s="107" t="s">
        <v>4</v>
      </c>
      <c r="F20" s="107" t="s">
        <v>5</v>
      </c>
      <c r="G20" s="102" t="s">
        <v>43</v>
      </c>
      <c r="H20" s="96" t="s">
        <v>6</v>
      </c>
      <c r="I20" s="97"/>
      <c r="J20" s="123" t="s">
        <v>17</v>
      </c>
      <c r="K20" s="123" t="s">
        <v>18</v>
      </c>
      <c r="L20" s="109" t="s">
        <v>35</v>
      </c>
    </row>
    <row r="21" spans="1:12" ht="15.75" thickBot="1" x14ac:dyDescent="0.3">
      <c r="A21" s="101"/>
      <c r="B21" s="98" t="s">
        <v>20</v>
      </c>
      <c r="C21" s="99"/>
      <c r="D21" s="120"/>
      <c r="E21" s="120"/>
      <c r="F21" s="120"/>
      <c r="G21" s="121"/>
      <c r="H21" s="128" t="s">
        <v>8</v>
      </c>
      <c r="I21" s="107" t="s">
        <v>30</v>
      </c>
      <c r="J21" s="126"/>
      <c r="K21" s="126"/>
      <c r="L21" s="109"/>
    </row>
    <row r="22" spans="1:12" ht="17.25" customHeight="1" thickBot="1" x14ac:dyDescent="0.3">
      <c r="A22" s="101"/>
      <c r="B22" s="35" t="s">
        <v>21</v>
      </c>
      <c r="C22" s="36" t="s">
        <v>7</v>
      </c>
      <c r="D22" s="120"/>
      <c r="E22" s="120"/>
      <c r="F22" s="120"/>
      <c r="G22" s="122"/>
      <c r="H22" s="131"/>
      <c r="I22" s="108"/>
      <c r="J22" s="126"/>
      <c r="K22" s="126"/>
      <c r="L22" s="110"/>
    </row>
    <row r="23" spans="1:12" ht="69" customHeight="1" thickBot="1" x14ac:dyDescent="0.3">
      <c r="A23" s="45">
        <v>1</v>
      </c>
      <c r="B23" s="46" t="s">
        <v>13</v>
      </c>
      <c r="C23" s="47" t="s">
        <v>58</v>
      </c>
      <c r="D23" s="48" t="s">
        <v>10</v>
      </c>
      <c r="E23" s="49" t="s">
        <v>14</v>
      </c>
      <c r="F23" s="47" t="s">
        <v>15</v>
      </c>
      <c r="G23" s="56">
        <v>32</v>
      </c>
      <c r="H23" s="57">
        <v>30</v>
      </c>
      <c r="I23" s="47">
        <v>0</v>
      </c>
      <c r="J23" s="58">
        <v>55600</v>
      </c>
      <c r="K23" s="58">
        <v>33000</v>
      </c>
      <c r="L23" s="58">
        <v>17600</v>
      </c>
    </row>
    <row r="24" spans="1:12" ht="15.75" customHeight="1" thickBot="1" x14ac:dyDescent="0.3">
      <c r="A24" s="67">
        <f>+A23</f>
        <v>1</v>
      </c>
      <c r="B24" s="94" t="s">
        <v>23</v>
      </c>
      <c r="C24" s="95"/>
      <c r="D24" s="95"/>
      <c r="E24" s="95"/>
      <c r="F24" s="95"/>
      <c r="G24" s="19">
        <f>+G23</f>
        <v>32</v>
      </c>
      <c r="H24" s="19">
        <f>SUM(H20:H23)</f>
        <v>30</v>
      </c>
      <c r="I24" s="19">
        <f>SUM(I20:I23)</f>
        <v>0</v>
      </c>
      <c r="J24" s="20">
        <f>SUM(J20:J23)</f>
        <v>55600</v>
      </c>
      <c r="K24" s="21">
        <f>SUM(K20:K23)</f>
        <v>33000</v>
      </c>
      <c r="L24" s="55">
        <f>L23</f>
        <v>17600</v>
      </c>
    </row>
    <row r="25" spans="1:12" ht="15.75" customHeight="1" thickBot="1" x14ac:dyDescent="0.3">
      <c r="A25" s="111" t="s">
        <v>9</v>
      </c>
      <c r="B25" s="112"/>
      <c r="C25" s="112"/>
      <c r="D25" s="112"/>
      <c r="E25" s="112"/>
      <c r="F25" s="112"/>
      <c r="G25" s="113"/>
      <c r="H25" s="22"/>
      <c r="I25" s="22"/>
      <c r="J25" s="53"/>
      <c r="K25" s="54">
        <f>K24*0.1</f>
        <v>3300</v>
      </c>
      <c r="L25" s="50"/>
    </row>
    <row r="26" spans="1:12" ht="15.75" customHeight="1" thickBot="1" x14ac:dyDescent="0.3">
      <c r="A26" s="94" t="s">
        <v>25</v>
      </c>
      <c r="B26" s="95"/>
      <c r="C26" s="95"/>
      <c r="D26" s="95"/>
      <c r="E26" s="95"/>
      <c r="F26" s="95"/>
      <c r="G26" s="114"/>
      <c r="H26" s="25"/>
      <c r="I26" s="25"/>
      <c r="J26" s="26"/>
      <c r="K26" s="54">
        <f>K24+K25</f>
        <v>36300</v>
      </c>
      <c r="L26" s="50"/>
    </row>
    <row r="27" spans="1:12" ht="15.75" thickBot="1" x14ac:dyDescent="0.3">
      <c r="A27" s="94" t="s">
        <v>27</v>
      </c>
      <c r="B27" s="115"/>
      <c r="C27" s="115"/>
      <c r="D27" s="115"/>
      <c r="E27" s="115"/>
      <c r="F27" s="115"/>
      <c r="G27" s="116"/>
      <c r="H27" s="27"/>
      <c r="I27" s="27"/>
      <c r="J27" s="117">
        <f>K26+J24+L24</f>
        <v>109500</v>
      </c>
      <c r="K27" s="112"/>
      <c r="L27" s="51"/>
    </row>
    <row r="28" spans="1:12" ht="19.5" customHeight="1" x14ac:dyDescent="0.25">
      <c r="A28" s="77"/>
      <c r="B28" s="78"/>
      <c r="C28" s="78"/>
      <c r="D28" s="78"/>
      <c r="E28" s="78"/>
      <c r="F28" s="78"/>
      <c r="G28" s="78"/>
      <c r="H28" s="79"/>
      <c r="I28" s="79"/>
      <c r="J28" s="80"/>
      <c r="K28" s="81"/>
      <c r="L28" s="62"/>
    </row>
    <row r="29" spans="1:12" x14ac:dyDescent="0.25">
      <c r="A29" s="82"/>
      <c r="B29" s="83"/>
      <c r="C29" s="83"/>
      <c r="D29" s="83"/>
      <c r="E29" s="83"/>
      <c r="F29" s="83"/>
      <c r="G29" s="83"/>
      <c r="H29" s="84"/>
      <c r="I29" s="84"/>
      <c r="J29" s="20"/>
      <c r="K29" s="16"/>
      <c r="L29" s="62"/>
    </row>
    <row r="30" spans="1:12" ht="19.5" customHeight="1" thickBot="1" x14ac:dyDescent="0.3">
      <c r="A30" s="141" t="s">
        <v>11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8"/>
    </row>
    <row r="31" spans="1:12" ht="15.75" customHeight="1" thickBot="1" x14ac:dyDescent="0.3">
      <c r="A31" s="100" t="s">
        <v>2</v>
      </c>
      <c r="B31" s="96" t="s">
        <v>16</v>
      </c>
      <c r="C31" s="97"/>
      <c r="D31" s="102" t="s">
        <v>3</v>
      </c>
      <c r="E31" s="102" t="s">
        <v>4</v>
      </c>
      <c r="F31" s="102" t="s">
        <v>5</v>
      </c>
      <c r="G31" s="102" t="s">
        <v>43</v>
      </c>
      <c r="H31" s="118" t="s">
        <v>6</v>
      </c>
      <c r="I31" s="119"/>
      <c r="J31" s="102" t="s">
        <v>17</v>
      </c>
      <c r="K31" s="102" t="s">
        <v>18</v>
      </c>
      <c r="L31" s="102" t="s">
        <v>19</v>
      </c>
    </row>
    <row r="32" spans="1:12" ht="15.75" customHeight="1" thickBot="1" x14ac:dyDescent="0.3">
      <c r="A32" s="101"/>
      <c r="B32" s="98" t="s">
        <v>20</v>
      </c>
      <c r="C32" s="99"/>
      <c r="D32" s="103"/>
      <c r="E32" s="103"/>
      <c r="F32" s="103"/>
      <c r="G32" s="121"/>
      <c r="H32" s="140" t="s">
        <v>8</v>
      </c>
      <c r="I32" s="107" t="s">
        <v>30</v>
      </c>
      <c r="J32" s="143"/>
      <c r="K32" s="145"/>
      <c r="L32" s="145"/>
    </row>
    <row r="33" spans="1:13" ht="15.75" thickBot="1" x14ac:dyDescent="0.3">
      <c r="A33" s="101"/>
      <c r="B33" s="37" t="s">
        <v>21</v>
      </c>
      <c r="C33" s="38" t="s">
        <v>7</v>
      </c>
      <c r="D33" s="106"/>
      <c r="E33" s="106"/>
      <c r="F33" s="106"/>
      <c r="G33" s="122"/>
      <c r="H33" s="122"/>
      <c r="I33" s="108"/>
      <c r="J33" s="144"/>
      <c r="K33" s="146"/>
      <c r="L33" s="146"/>
    </row>
    <row r="34" spans="1:13" ht="32.25" customHeight="1" thickBot="1" x14ac:dyDescent="0.3">
      <c r="A34" s="63">
        <v>1</v>
      </c>
      <c r="B34" s="63" t="s">
        <v>22</v>
      </c>
      <c r="C34" s="64" t="s">
        <v>40</v>
      </c>
      <c r="D34" s="65" t="s">
        <v>53</v>
      </c>
      <c r="E34" s="47" t="s">
        <v>42</v>
      </c>
      <c r="F34" s="47" t="s">
        <v>54</v>
      </c>
      <c r="G34" s="63">
        <v>28.5</v>
      </c>
      <c r="H34" s="63">
        <v>3</v>
      </c>
      <c r="I34" s="56">
        <v>32</v>
      </c>
      <c r="J34" s="66">
        <v>69585</v>
      </c>
      <c r="K34" s="66">
        <v>46800</v>
      </c>
      <c r="L34" s="66">
        <v>14100</v>
      </c>
    </row>
    <row r="35" spans="1:13" ht="15.75" customHeight="1" thickBot="1" x14ac:dyDescent="0.3">
      <c r="A35" s="67">
        <f>+A34</f>
        <v>1</v>
      </c>
      <c r="B35" s="134" t="s">
        <v>23</v>
      </c>
      <c r="C35" s="134"/>
      <c r="D35" s="134"/>
      <c r="E35" s="135"/>
      <c r="F35" s="19" t="s">
        <v>41</v>
      </c>
      <c r="G35" s="19">
        <f t="shared" ref="G35:L35" si="0">SUM(G34:G34)</f>
        <v>28.5</v>
      </c>
      <c r="H35" s="19">
        <f t="shared" si="0"/>
        <v>3</v>
      </c>
      <c r="I35" s="19">
        <f t="shared" si="0"/>
        <v>32</v>
      </c>
      <c r="J35" s="20">
        <f t="shared" si="0"/>
        <v>69585</v>
      </c>
      <c r="K35" s="29">
        <f t="shared" si="0"/>
        <v>46800</v>
      </c>
      <c r="L35" s="29">
        <f t="shared" si="0"/>
        <v>14100</v>
      </c>
    </row>
    <row r="36" spans="1:13" ht="15.75" thickBot="1" x14ac:dyDescent="0.3">
      <c r="A36" s="111" t="s">
        <v>9</v>
      </c>
      <c r="B36" s="112"/>
      <c r="C36" s="112"/>
      <c r="D36" s="112"/>
      <c r="E36" s="112"/>
      <c r="F36" s="113"/>
      <c r="G36" s="22"/>
      <c r="H36" s="22"/>
      <c r="I36" s="52"/>
      <c r="J36" s="30"/>
      <c r="K36" s="31">
        <f>+K35*0.1</f>
        <v>4680</v>
      </c>
      <c r="L36" s="31">
        <v>5640</v>
      </c>
    </row>
    <row r="37" spans="1:13" ht="15" customHeight="1" thickBot="1" x14ac:dyDescent="0.3">
      <c r="A37" s="94" t="s">
        <v>25</v>
      </c>
      <c r="B37" s="95"/>
      <c r="C37" s="95"/>
      <c r="D37" s="95"/>
      <c r="E37" s="95"/>
      <c r="F37" s="114"/>
      <c r="G37" s="25"/>
      <c r="H37" s="25"/>
      <c r="I37" s="26"/>
      <c r="J37" s="30"/>
      <c r="K37" s="31">
        <f>+K35+K36</f>
        <v>51480</v>
      </c>
      <c r="L37" s="31" t="s">
        <v>26</v>
      </c>
    </row>
    <row r="38" spans="1:13" ht="15.75" thickBot="1" x14ac:dyDescent="0.3">
      <c r="A38" s="94" t="s">
        <v>27</v>
      </c>
      <c r="B38" s="115"/>
      <c r="C38" s="115"/>
      <c r="D38" s="115"/>
      <c r="E38" s="115"/>
      <c r="F38" s="116"/>
      <c r="G38" s="27"/>
      <c r="H38" s="27"/>
      <c r="I38" s="130">
        <f>L37+J35+K37</f>
        <v>183105</v>
      </c>
      <c r="J38" s="117"/>
      <c r="K38" s="113"/>
      <c r="L38" s="18"/>
    </row>
    <row r="39" spans="1:13" ht="21.75" customHeight="1" x14ac:dyDescent="0.25">
      <c r="A39" s="3"/>
      <c r="B39" s="4"/>
      <c r="C39" s="4"/>
      <c r="D39" s="4"/>
      <c r="E39" s="4"/>
      <c r="F39" s="4"/>
      <c r="G39" s="5"/>
      <c r="H39" s="5"/>
      <c r="I39" s="2"/>
      <c r="J39" s="2"/>
      <c r="K39" s="6"/>
      <c r="L39" s="8"/>
    </row>
    <row r="40" spans="1:13" ht="21" customHeight="1" thickBot="1" x14ac:dyDescent="0.3">
      <c r="A40" s="104" t="s">
        <v>12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3" ht="15.75" customHeight="1" thickBot="1" x14ac:dyDescent="0.3">
      <c r="A41" s="102" t="s">
        <v>2</v>
      </c>
      <c r="B41" s="96" t="s">
        <v>16</v>
      </c>
      <c r="C41" s="97"/>
      <c r="D41" s="102" t="s">
        <v>3</v>
      </c>
      <c r="E41" s="102" t="s">
        <v>4</v>
      </c>
      <c r="F41" s="102" t="s">
        <v>5</v>
      </c>
      <c r="G41" s="102" t="s">
        <v>43</v>
      </c>
      <c r="H41" s="118" t="s">
        <v>6</v>
      </c>
      <c r="I41" s="119"/>
      <c r="J41" s="102" t="s">
        <v>17</v>
      </c>
      <c r="K41" s="102" t="s">
        <v>18</v>
      </c>
      <c r="L41" s="102" t="s">
        <v>19</v>
      </c>
      <c r="M41" s="7"/>
    </row>
    <row r="42" spans="1:13" ht="15.75" customHeight="1" thickBot="1" x14ac:dyDescent="0.3">
      <c r="A42" s="103"/>
      <c r="B42" s="98" t="s">
        <v>20</v>
      </c>
      <c r="C42" s="99"/>
      <c r="D42" s="103"/>
      <c r="E42" s="103"/>
      <c r="F42" s="103"/>
      <c r="G42" s="121"/>
      <c r="H42" s="102" t="s">
        <v>8</v>
      </c>
      <c r="I42" s="107" t="s">
        <v>30</v>
      </c>
      <c r="J42" s="103"/>
      <c r="K42" s="103"/>
      <c r="L42" s="103"/>
      <c r="M42" s="7"/>
    </row>
    <row r="43" spans="1:13" ht="23.25" customHeight="1" thickBot="1" x14ac:dyDescent="0.3">
      <c r="A43" s="103"/>
      <c r="B43" s="39" t="s">
        <v>21</v>
      </c>
      <c r="C43" s="40" t="s">
        <v>7</v>
      </c>
      <c r="D43" s="103"/>
      <c r="E43" s="103"/>
      <c r="F43" s="103"/>
      <c r="G43" s="121"/>
      <c r="H43" s="103"/>
      <c r="I43" s="108"/>
      <c r="J43" s="103"/>
      <c r="K43" s="103"/>
      <c r="L43" s="106"/>
      <c r="M43" s="7"/>
    </row>
    <row r="44" spans="1:13" ht="31.5" customHeight="1" thickBot="1" x14ac:dyDescent="0.3">
      <c r="A44" s="33">
        <v>1</v>
      </c>
      <c r="B44" s="33" t="s">
        <v>55</v>
      </c>
      <c r="C44" s="47" t="s">
        <v>28</v>
      </c>
      <c r="D44" s="47" t="s">
        <v>56</v>
      </c>
      <c r="E44" s="47" t="s">
        <v>45</v>
      </c>
      <c r="F44" s="47" t="s">
        <v>29</v>
      </c>
      <c r="G44" s="63">
        <v>30</v>
      </c>
      <c r="H44" s="63">
        <v>10</v>
      </c>
      <c r="I44" s="63">
        <v>20</v>
      </c>
      <c r="J44" s="73">
        <v>0</v>
      </c>
      <c r="K44" s="74">
        <v>15600</v>
      </c>
      <c r="L44" s="10"/>
      <c r="M44" s="7"/>
    </row>
    <row r="45" spans="1:13" ht="20.25" customHeight="1" thickBot="1" x14ac:dyDescent="0.3">
      <c r="A45" s="67">
        <f>+A44</f>
        <v>1</v>
      </c>
      <c r="B45" s="95" t="s">
        <v>23</v>
      </c>
      <c r="C45" s="95"/>
      <c r="D45" s="95"/>
      <c r="E45" s="114"/>
      <c r="F45" s="59" t="s">
        <v>41</v>
      </c>
      <c r="G45" s="60">
        <f>SUM(G44:G44)</f>
        <v>30</v>
      </c>
      <c r="H45" s="60">
        <f>SUM(H44:H44)</f>
        <v>10</v>
      </c>
      <c r="I45" s="60">
        <f>SUM(I44:I44)</f>
        <v>20</v>
      </c>
      <c r="J45" s="61">
        <f>SUM(J44:J44)</f>
        <v>0</v>
      </c>
      <c r="K45" s="72">
        <f>SUM(K44:K44)</f>
        <v>15600</v>
      </c>
      <c r="L45" s="61" t="s">
        <v>24</v>
      </c>
      <c r="M45" s="7"/>
    </row>
    <row r="46" spans="1:13" ht="15.75" customHeight="1" thickBot="1" x14ac:dyDescent="0.3">
      <c r="A46" s="111" t="s">
        <v>9</v>
      </c>
      <c r="B46" s="132"/>
      <c r="C46" s="132"/>
      <c r="D46" s="132"/>
      <c r="E46" s="133"/>
      <c r="F46" s="33"/>
      <c r="G46" s="22"/>
      <c r="H46" s="22"/>
      <c r="I46" s="31"/>
      <c r="J46" s="30"/>
      <c r="K46" s="72">
        <f>+K45*0.1</f>
        <v>1560</v>
      </c>
      <c r="L46" s="31">
        <v>5640</v>
      </c>
      <c r="M46" s="7"/>
    </row>
    <row r="47" spans="1:13" ht="15.75" customHeight="1" thickBot="1" x14ac:dyDescent="0.3">
      <c r="A47" s="94" t="s">
        <v>25</v>
      </c>
      <c r="B47" s="95"/>
      <c r="C47" s="95"/>
      <c r="D47" s="95"/>
      <c r="E47" s="95"/>
      <c r="F47" s="114"/>
      <c r="G47" s="25"/>
      <c r="H47" s="25"/>
      <c r="I47" s="34"/>
      <c r="J47" s="30"/>
      <c r="K47" s="72">
        <f>+K45+K46</f>
        <v>17160</v>
      </c>
      <c r="L47" s="31" t="s">
        <v>26</v>
      </c>
      <c r="M47" s="7"/>
    </row>
    <row r="48" spans="1:13" ht="15.75" thickBot="1" x14ac:dyDescent="0.3">
      <c r="A48" s="94" t="s">
        <v>27</v>
      </c>
      <c r="B48" s="95"/>
      <c r="C48" s="95"/>
      <c r="D48" s="95"/>
      <c r="E48" s="95"/>
      <c r="F48" s="114"/>
      <c r="G48" s="130">
        <f>L47+J45+K47</f>
        <v>79200</v>
      </c>
      <c r="H48" s="117"/>
      <c r="I48" s="117"/>
      <c r="J48" s="117"/>
      <c r="K48" s="117"/>
      <c r="L48" s="136"/>
      <c r="M48" s="7"/>
    </row>
    <row r="49" spans="1:12" x14ac:dyDescent="0.25">
      <c r="A49" s="3"/>
      <c r="B49" s="4"/>
      <c r="C49" s="4"/>
      <c r="D49" s="4"/>
      <c r="E49" s="4"/>
      <c r="F49" s="4"/>
      <c r="G49" s="5"/>
      <c r="H49" s="5"/>
      <c r="I49" s="2"/>
      <c r="J49" s="2"/>
      <c r="K49" s="6"/>
      <c r="L49" s="8"/>
    </row>
    <row r="50" spans="1:12" x14ac:dyDescent="0.25">
      <c r="A50" s="3"/>
      <c r="B50" s="4"/>
      <c r="C50" s="4"/>
      <c r="D50" s="4"/>
      <c r="E50" s="4"/>
      <c r="F50" s="4"/>
      <c r="G50" s="5"/>
      <c r="H50" s="5"/>
      <c r="I50" s="2"/>
      <c r="J50" s="2"/>
      <c r="K50" s="6"/>
      <c r="L50" s="8"/>
    </row>
    <row r="51" spans="1:12" ht="15.75" customHeight="1" thickBot="1" x14ac:dyDescent="0.3">
      <c r="A51" s="105" t="s">
        <v>34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2" ht="15.75" customHeight="1" thickBot="1" x14ac:dyDescent="0.3">
      <c r="A52" s="100" t="s">
        <v>2</v>
      </c>
      <c r="B52" s="96" t="s">
        <v>16</v>
      </c>
      <c r="C52" s="97"/>
      <c r="D52" s="107" t="s">
        <v>3</v>
      </c>
      <c r="E52" s="107" t="s">
        <v>4</v>
      </c>
      <c r="F52" s="107" t="s">
        <v>5</v>
      </c>
      <c r="G52" s="102" t="s">
        <v>43</v>
      </c>
      <c r="H52" s="96" t="s">
        <v>6</v>
      </c>
      <c r="I52" s="97"/>
      <c r="J52" s="123" t="s">
        <v>17</v>
      </c>
      <c r="K52" s="123" t="s">
        <v>18</v>
      </c>
      <c r="L52" s="102" t="s">
        <v>19</v>
      </c>
    </row>
    <row r="53" spans="1:12" ht="15.75" customHeight="1" thickBot="1" x14ac:dyDescent="0.3">
      <c r="A53" s="101"/>
      <c r="B53" s="98" t="s">
        <v>20</v>
      </c>
      <c r="C53" s="99"/>
      <c r="D53" s="120"/>
      <c r="E53" s="120"/>
      <c r="F53" s="120"/>
      <c r="G53" s="121"/>
      <c r="H53" s="128" t="s">
        <v>8</v>
      </c>
      <c r="I53" s="107" t="s">
        <v>30</v>
      </c>
      <c r="J53" s="124"/>
      <c r="K53" s="126"/>
      <c r="L53" s="103"/>
    </row>
    <row r="54" spans="1:12" ht="26.25" customHeight="1" thickBot="1" x14ac:dyDescent="0.3">
      <c r="A54" s="101"/>
      <c r="B54" s="41" t="s">
        <v>21</v>
      </c>
      <c r="C54" s="42" t="s">
        <v>7</v>
      </c>
      <c r="D54" s="108"/>
      <c r="E54" s="108"/>
      <c r="F54" s="108"/>
      <c r="G54" s="122"/>
      <c r="H54" s="129"/>
      <c r="I54" s="108"/>
      <c r="J54" s="125"/>
      <c r="K54" s="127"/>
      <c r="L54" s="103"/>
    </row>
    <row r="55" spans="1:12" ht="58.5" customHeight="1" thickBot="1" x14ac:dyDescent="0.3">
      <c r="A55" s="63">
        <v>1</v>
      </c>
      <c r="B55" s="75" t="s">
        <v>36</v>
      </c>
      <c r="C55" s="68" t="s">
        <v>32</v>
      </c>
      <c r="D55" s="47" t="s">
        <v>31</v>
      </c>
      <c r="E55" s="69" t="s">
        <v>46</v>
      </c>
      <c r="F55" s="47" t="s">
        <v>52</v>
      </c>
      <c r="G55" s="63">
        <v>60</v>
      </c>
      <c r="H55" s="63">
        <v>30</v>
      </c>
      <c r="I55" s="56">
        <v>0</v>
      </c>
      <c r="J55" s="76">
        <v>210000</v>
      </c>
      <c r="K55" s="76">
        <v>75000</v>
      </c>
      <c r="L55" s="9"/>
    </row>
    <row r="56" spans="1:12" ht="16.5" customHeight="1" thickBot="1" x14ac:dyDescent="0.3">
      <c r="A56" s="67">
        <f>SUM(A55:A55)</f>
        <v>1</v>
      </c>
      <c r="B56" s="95" t="s">
        <v>23</v>
      </c>
      <c r="C56" s="95"/>
      <c r="D56" s="95"/>
      <c r="E56" s="95"/>
      <c r="F56" s="114"/>
      <c r="G56" s="19">
        <f>SUM(G55:G55)</f>
        <v>60</v>
      </c>
      <c r="H56" s="19">
        <f>SUM(H55:H55)</f>
        <v>30</v>
      </c>
      <c r="I56" s="19">
        <f>SUM(I55:I55)</f>
        <v>0</v>
      </c>
      <c r="J56" s="20">
        <f>SUM(J55:J55)</f>
        <v>210000</v>
      </c>
      <c r="K56" s="21">
        <f>SUM(K55:K55)</f>
        <v>75000</v>
      </c>
      <c r="L56" s="43"/>
    </row>
    <row r="57" spans="1:12" ht="16.5" customHeight="1" thickBot="1" x14ac:dyDescent="0.3">
      <c r="A57" s="111" t="s">
        <v>9</v>
      </c>
      <c r="B57" s="112"/>
      <c r="C57" s="112"/>
      <c r="D57" s="112"/>
      <c r="E57" s="112"/>
      <c r="F57" s="112"/>
      <c r="G57" s="113"/>
      <c r="H57" s="22"/>
      <c r="I57" s="22"/>
      <c r="J57" s="23"/>
      <c r="K57" s="24">
        <f>K56*0.1</f>
        <v>7500</v>
      </c>
      <c r="L57" s="30"/>
    </row>
    <row r="58" spans="1:12" ht="16.5" customHeight="1" thickBot="1" x14ac:dyDescent="0.3">
      <c r="A58" s="94" t="s">
        <v>25</v>
      </c>
      <c r="B58" s="95"/>
      <c r="C58" s="95"/>
      <c r="D58" s="95"/>
      <c r="E58" s="95"/>
      <c r="F58" s="95"/>
      <c r="G58" s="114"/>
      <c r="H58" s="44"/>
      <c r="I58" s="44"/>
      <c r="J58" s="20"/>
      <c r="K58" s="21">
        <f>K56+K57</f>
        <v>82500</v>
      </c>
      <c r="L58" s="32"/>
    </row>
    <row r="59" spans="1:12" ht="16.5" customHeight="1" thickBot="1" x14ac:dyDescent="0.3">
      <c r="A59" s="94" t="s">
        <v>27</v>
      </c>
      <c r="B59" s="115"/>
      <c r="C59" s="115"/>
      <c r="D59" s="115"/>
      <c r="E59" s="115"/>
      <c r="F59" s="115"/>
      <c r="G59" s="116"/>
      <c r="H59" s="27"/>
      <c r="I59" s="27"/>
      <c r="J59" s="130">
        <f>K58+J56</f>
        <v>292500</v>
      </c>
      <c r="K59" s="112"/>
      <c r="L59" s="30"/>
    </row>
    <row r="60" spans="1:1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5">
      <c r="A61" s="3"/>
      <c r="B61" s="4"/>
      <c r="C61" s="4"/>
      <c r="D61" s="4"/>
      <c r="E61" s="4"/>
      <c r="F61" s="4"/>
      <c r="G61" s="5"/>
      <c r="H61" s="5"/>
      <c r="I61" s="2"/>
      <c r="J61" s="2"/>
      <c r="K61" s="6"/>
      <c r="L61" s="8"/>
    </row>
    <row r="62" spans="1:12" x14ac:dyDescent="0.25">
      <c r="A62" s="85" t="s">
        <v>59</v>
      </c>
      <c r="C62" s="89">
        <f>+A13+A24+A35+A45+A56</f>
        <v>6</v>
      </c>
      <c r="D62" s="85"/>
      <c r="E62" s="90" t="s">
        <v>60</v>
      </c>
      <c r="F62" s="90"/>
      <c r="G62" s="91">
        <f>+J13+J24+J35+J45+J56</f>
        <v>385185</v>
      </c>
      <c r="H62" s="91"/>
      <c r="I62" s="2"/>
      <c r="J62" s="2"/>
      <c r="K62" s="6"/>
      <c r="L62" s="8"/>
    </row>
    <row r="63" spans="1:12" x14ac:dyDescent="0.25">
      <c r="A63" s="85" t="s">
        <v>66</v>
      </c>
      <c r="B63" s="8"/>
      <c r="C63" s="87">
        <f>+I13+I24+I35+I45+I56</f>
        <v>112</v>
      </c>
      <c r="D63" s="85"/>
      <c r="E63" s="90" t="s">
        <v>57</v>
      </c>
      <c r="F63" s="90"/>
      <c r="G63" s="92">
        <f>+K15+K26+K37+K47+K58</f>
        <v>221760</v>
      </c>
      <c r="H63" s="92"/>
    </row>
    <row r="64" spans="1:12" x14ac:dyDescent="0.25">
      <c r="A64" s="85" t="s">
        <v>61</v>
      </c>
      <c r="B64" s="8"/>
      <c r="C64" s="87">
        <f>+H13+H24+H35+H45+H56</f>
        <v>83</v>
      </c>
      <c r="D64" s="85"/>
      <c r="E64" s="85"/>
      <c r="F64" s="85"/>
      <c r="G64" s="85"/>
    </row>
    <row r="65" spans="1:8" x14ac:dyDescent="0.25">
      <c r="A65" s="86" t="s">
        <v>62</v>
      </c>
      <c r="B65" s="8"/>
      <c r="C65" s="88">
        <f>+C63+C64</f>
        <v>195</v>
      </c>
      <c r="D65" s="8"/>
      <c r="E65" s="90" t="s">
        <v>63</v>
      </c>
      <c r="F65" s="90"/>
      <c r="G65" s="93">
        <f>+G63+G62</f>
        <v>606945</v>
      </c>
      <c r="H65" s="93"/>
    </row>
    <row r="66" spans="1:8" x14ac:dyDescent="0.25">
      <c r="A66" s="86" t="s">
        <v>64</v>
      </c>
      <c r="B66" s="8"/>
      <c r="C66" s="89">
        <f>+G13+G24+G35+G45+G56</f>
        <v>166.5</v>
      </c>
      <c r="D66" s="8"/>
      <c r="E66" s="8"/>
      <c r="F66" s="8"/>
      <c r="G66" s="8"/>
    </row>
    <row r="67" spans="1:8" x14ac:dyDescent="0.25">
      <c r="A67" s="8"/>
      <c r="B67" s="8"/>
      <c r="C67" s="89"/>
      <c r="D67" s="8"/>
      <c r="E67" s="8"/>
      <c r="F67" s="8"/>
      <c r="G67" s="8"/>
    </row>
    <row r="72" spans="1:8" x14ac:dyDescent="0.25">
      <c r="C72" t="s">
        <v>41</v>
      </c>
    </row>
  </sheetData>
  <mergeCells count="99">
    <mergeCell ref="L8:L10"/>
    <mergeCell ref="G31:G33"/>
    <mergeCell ref="J31:J33"/>
    <mergeCell ref="K31:K33"/>
    <mergeCell ref="L31:L33"/>
    <mergeCell ref="B45:E45"/>
    <mergeCell ref="B35:E35"/>
    <mergeCell ref="B13:F13"/>
    <mergeCell ref="G48:L48"/>
    <mergeCell ref="A2:J2"/>
    <mergeCell ref="A3:J3"/>
    <mergeCell ref="A4:J4"/>
    <mergeCell ref="A5:J5"/>
    <mergeCell ref="F20:F22"/>
    <mergeCell ref="G20:G22"/>
    <mergeCell ref="H32:H33"/>
    <mergeCell ref="D31:D33"/>
    <mergeCell ref="E31:E33"/>
    <mergeCell ref="F31:F33"/>
    <mergeCell ref="A30:K30"/>
    <mergeCell ref="A31:A33"/>
    <mergeCell ref="B56:F56"/>
    <mergeCell ref="A15:G15"/>
    <mergeCell ref="A16:G16"/>
    <mergeCell ref="E20:E22"/>
    <mergeCell ref="I38:K38"/>
    <mergeCell ref="I53:I54"/>
    <mergeCell ref="A46:E46"/>
    <mergeCell ref="A47:F47"/>
    <mergeCell ref="A48:F48"/>
    <mergeCell ref="I32:I33"/>
    <mergeCell ref="D20:D22"/>
    <mergeCell ref="J16:K16"/>
    <mergeCell ref="J41:J43"/>
    <mergeCell ref="K41:K43"/>
    <mergeCell ref="A36:F36"/>
    <mergeCell ref="A37:F37"/>
    <mergeCell ref="A57:G57"/>
    <mergeCell ref="A58:G58"/>
    <mergeCell ref="A59:G59"/>
    <mergeCell ref="J59:K59"/>
    <mergeCell ref="H20:I20"/>
    <mergeCell ref="J20:J22"/>
    <mergeCell ref="K20:K22"/>
    <mergeCell ref="H21:H22"/>
    <mergeCell ref="I21:I22"/>
    <mergeCell ref="A41:A43"/>
    <mergeCell ref="D41:D43"/>
    <mergeCell ref="E41:E43"/>
    <mergeCell ref="F41:F43"/>
    <mergeCell ref="G41:G43"/>
    <mergeCell ref="H41:I41"/>
    <mergeCell ref="D52:D54"/>
    <mergeCell ref="A7:L7"/>
    <mergeCell ref="L41:L43"/>
    <mergeCell ref="H42:H43"/>
    <mergeCell ref="I42:I43"/>
    <mergeCell ref="L20:L22"/>
    <mergeCell ref="A25:G25"/>
    <mergeCell ref="A26:G26"/>
    <mergeCell ref="A27:G27"/>
    <mergeCell ref="J27:K27"/>
    <mergeCell ref="H31:I31"/>
    <mergeCell ref="G8:G10"/>
    <mergeCell ref="H8:I8"/>
    <mergeCell ref="J8:J10"/>
    <mergeCell ref="K8:K10"/>
    <mergeCell ref="H9:H10"/>
    <mergeCell ref="I9:I10"/>
    <mergeCell ref="B52:C53"/>
    <mergeCell ref="A20:A22"/>
    <mergeCell ref="A8:A10"/>
    <mergeCell ref="A52:A54"/>
    <mergeCell ref="L52:L54"/>
    <mergeCell ref="A40:L40"/>
    <mergeCell ref="A51:L51"/>
    <mergeCell ref="E52:E54"/>
    <mergeCell ref="F52:F54"/>
    <mergeCell ref="G52:G54"/>
    <mergeCell ref="H52:I52"/>
    <mergeCell ref="J52:J54"/>
    <mergeCell ref="K52:K54"/>
    <mergeCell ref="H53:H54"/>
    <mergeCell ref="A14:G14"/>
    <mergeCell ref="A38:F38"/>
    <mergeCell ref="B24:F24"/>
    <mergeCell ref="B8:C9"/>
    <mergeCell ref="B20:C21"/>
    <mergeCell ref="B31:C32"/>
    <mergeCell ref="B41:C42"/>
    <mergeCell ref="D8:D10"/>
    <mergeCell ref="E8:E10"/>
    <mergeCell ref="F8:F10"/>
    <mergeCell ref="E62:F62"/>
    <mergeCell ref="E63:F63"/>
    <mergeCell ref="E65:F65"/>
    <mergeCell ref="G62:H62"/>
    <mergeCell ref="G63:H63"/>
    <mergeCell ref="G65:H65"/>
  </mergeCells>
  <pageMargins left="0.25" right="0.25" top="0.75" bottom="0.75" header="0.3" footer="0.3"/>
  <pageSetup scale="75" orientation="landscape" r:id="rId1"/>
  <rowBreaks count="2" manualBreakCount="2">
    <brk id="29" max="11" man="1"/>
    <brk id="6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4to TRIMESTRE 2018</vt:lpstr>
      <vt:lpstr>Hoja3</vt:lpstr>
      <vt:lpstr>'4to TRIMESTRE 2018'!Área_de_impresión</vt:lpstr>
      <vt:lpstr>'4to TRIMESTRE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2018-11-06T12:28:41Z</cp:lastPrinted>
  <dcterms:created xsi:type="dcterms:W3CDTF">2015-11-30T18:04:44Z</dcterms:created>
  <dcterms:modified xsi:type="dcterms:W3CDTF">2018-11-06T14:58:43Z</dcterms:modified>
</cp:coreProperties>
</file>