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 Gómez\Desktop\TRANSPARENCIA SEPTIEMBRE\Datos Transparencia julio-sept. Actualizado para colgar\"/>
    </mc:Choice>
  </mc:AlternateContent>
  <xr:revisionPtr revIDLastSave="0" documentId="13_ncr:1_{A7CF1BC0-DA71-4611-9273-5AEF2E088CA2}" xr6:coauthVersionLast="37" xr6:coauthVersionMax="37" xr10:uidLastSave="{00000000-0000-0000-0000-000000000000}"/>
  <bookViews>
    <workbookView xWindow="0" yWindow="0" windowWidth="15345" windowHeight="4470" xr2:uid="{00000000-000D-0000-FFFF-FFFF00000000}"/>
  </bookViews>
  <sheets>
    <sheet name="PROGRAMACION SEPTIEMBRE" sheetId="4" r:id="rId1"/>
  </sheets>
  <definedNames>
    <definedName name="_xlnm.Print_Area" localSheetId="0">'PROGRAMACION SEPTIEMBRE'!$A$1:$K$59</definedName>
    <definedName name="_xlnm.Print_Titles" localSheetId="0">'PROGRAMACION SEPTIEMBRE'!$1:$5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5" i="4" l="1"/>
  <c r="J49" i="4"/>
  <c r="K48" i="4"/>
  <c r="K47" i="4"/>
  <c r="J47" i="4"/>
  <c r="G54" i="4" s="1"/>
  <c r="I47" i="4"/>
  <c r="C58" i="4"/>
  <c r="C56" i="4"/>
  <c r="C55" i="4"/>
  <c r="C53" i="4"/>
  <c r="E47" i="4"/>
  <c r="K25" i="4"/>
  <c r="K26" i="4" s="1"/>
  <c r="J25" i="4"/>
  <c r="H25" i="4"/>
  <c r="K11" i="4"/>
  <c r="J11" i="4"/>
  <c r="J12" i="4" s="1"/>
  <c r="K12" i="4"/>
  <c r="K13" i="4" s="1"/>
  <c r="I12" i="4"/>
  <c r="H12" i="4"/>
  <c r="E12" i="4"/>
  <c r="A12" i="4"/>
  <c r="J27" i="4" l="1"/>
  <c r="J14" i="4"/>
  <c r="E25" i="4"/>
  <c r="A25" i="4"/>
  <c r="K35" i="4" l="1"/>
  <c r="J35" i="4"/>
  <c r="E35" i="4"/>
  <c r="A35" i="4" l="1"/>
  <c r="H35" i="4"/>
  <c r="I35" i="4"/>
  <c r="K36" i="4"/>
  <c r="J37" i="4" l="1"/>
  <c r="H47" i="4" l="1"/>
  <c r="A47" i="4"/>
  <c r="C57" i="4" l="1"/>
  <c r="G57" i="4" l="1"/>
</calcChain>
</file>

<file path=xl/sharedStrings.xml><?xml version="1.0" encoding="utf-8"?>
<sst xmlns="http://schemas.openxmlformats.org/spreadsheetml/2006/main" count="112" uniqueCount="57">
  <si>
    <t>COORDINADOR  CONIAF</t>
  </si>
  <si>
    <t>LUGAR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</si>
  <si>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</si>
  <si>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</si>
  <si>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</si>
  <si>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</si>
  <si>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</si>
  <si>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</si>
  <si>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</si>
  <si>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</si>
  <si>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</si>
  <si>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</si>
  <si>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</si>
  <si>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DEPARTAMENTO DE CAPACITACIÓN Y DIFUSIÓN DE TECNOLOGÍAS</t>
  </si>
  <si>
    <t>DEPARTAMENTO DE  AGRICULTURA COMPETITIVA</t>
  </si>
  <si>
    <t>José A. Nova</t>
  </si>
  <si>
    <t>FECHA</t>
  </si>
  <si>
    <t>HORAS CAPACITACIÓN</t>
  </si>
  <si>
    <t xml:space="preserve">TOTAL ACTIVIDADES  </t>
  </si>
  <si>
    <t xml:space="preserve">                                                  SUB-TOTAL</t>
  </si>
  <si>
    <t xml:space="preserve">COSTO FACILITADO-RES (RD$) </t>
  </si>
  <si>
    <t>DEPARTAMENTO DE  PROTECCIÓN AL MEDIO AMBIENTE Y RECURSOS NATURALES</t>
  </si>
  <si>
    <t>Costo Facilitadores</t>
  </si>
  <si>
    <t>ACTIVIDADES</t>
  </si>
  <si>
    <t>Cursos:</t>
  </si>
  <si>
    <t>Productores a beneficiar:</t>
  </si>
  <si>
    <t>Técnicos a beneficiar:</t>
  </si>
  <si>
    <t>Total beneficiarios</t>
  </si>
  <si>
    <t>Horas capacitación :</t>
  </si>
  <si>
    <t>Costo Logistico:</t>
  </si>
  <si>
    <t>Costo estimado total:</t>
  </si>
  <si>
    <t>Charlas:</t>
  </si>
  <si>
    <t>MES: SEPTIEMBRE  2018</t>
  </si>
  <si>
    <t>DEPARTAMENTO DE PRODUCIÓN ANIMAL</t>
  </si>
  <si>
    <t>Martin Canals</t>
  </si>
  <si>
    <t>Producción sostenible de abejas</t>
  </si>
  <si>
    <t>Cesar Montero y Bienvenido Carvajal</t>
  </si>
  <si>
    <t>Septiembre</t>
  </si>
  <si>
    <t>Neyba, Provincia Bahoruco</t>
  </si>
  <si>
    <t>Vinivio Victoriano, Tony Taveras, Ramon Jimenez, Joselin Gomez</t>
  </si>
  <si>
    <t>Curso Taller Agricultura bajo ambiente controlado</t>
  </si>
  <si>
    <t xml:space="preserve">Victor Payano y Eymi De Jesus </t>
  </si>
  <si>
    <t>Jarabacoa</t>
  </si>
  <si>
    <t>Asociatividad para el desarrollo rural</t>
  </si>
  <si>
    <t>5, 6 y 7-09-18</t>
  </si>
  <si>
    <t>El Aguacate</t>
  </si>
  <si>
    <t>Cristino Gómez</t>
  </si>
  <si>
    <t>Rafael Chavez</t>
  </si>
  <si>
    <t>Curso Manejo Tecnológico del Cultivo de Pitahaya</t>
  </si>
  <si>
    <t>H. Guerrero y M. Cuello</t>
  </si>
  <si>
    <t>21 y 22 de sept</t>
  </si>
  <si>
    <t>CODIA, Santiago</t>
  </si>
  <si>
    <t>Rafael Sosa, Luís Matos y José Sosa.</t>
  </si>
  <si>
    <t>Curso Manejo Tecnológico del Cultivo de Limón</t>
  </si>
  <si>
    <t>28 y 29 de sept</t>
  </si>
  <si>
    <t>Local CONACADO, Hato Mayor</t>
  </si>
  <si>
    <t>PROGRAMACIÓN  DE ACTIVIDADES  CAPACITACIÓN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</si>
</sst>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0" fillId="0" borderId="2" xfId="0" applyFont="1" applyBorder="1"/>
    <xf numFmtId="0" fontId="10" fillId="3" borderId="4" xfId="0" applyFont="1" applyFill="1" applyBorder="1" applyAlignment="1">
      <alignment horizontal="center"/>
    </xf>
    <xf numFmtId="0" fontId="7" fillId="0" borderId="0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/>
    <xf numFmtId="0" fontId="6" fillId="0" borderId="2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0" fillId="0" borderId="0" xfId="0" applyFont="1" applyBorder="1"/>
    <xf numFmtId="4" fontId="1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0" applyFont="1" applyBorder="1"/>
    <xf numFmtId="0" fontId="6" fillId="0" borderId="0" xfId="0" applyFont="1" applyBorder="1"/>
    <xf numFmtId="0" fontId="7" fillId="0" borderId="0" xfId="0" applyFont="1"/>
    <xf numFmtId="0" fontId="10" fillId="0" borderId="0" xfId="0" applyFont="1" applyBorder="1" applyAlignment="1">
      <alignment horizontal="center" vertical="center" wrapText="1"/>
    </xf>
    <xf numFmtId="4" fontId="5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" fontId="0" fillId="0" borderId="0" xfId="0" applyNumberFormat="1"/>
    <xf numFmtId="0" fontId="10" fillId="0" borderId="4" xfId="0" applyFont="1" applyFill="1" applyBorder="1" applyAlignment="1">
      <alignment horizontal="center"/>
    </xf>
    <xf numFmtId="164" fontId="7" fillId="0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9" fillId="0" borderId="0" xfId="0" applyFont="1"/>
    <xf numFmtId="43" fontId="7" fillId="0" borderId="0" xfId="0" applyNumberFormat="1" applyFont="1" applyBorder="1" applyAlignment="1"/>
    <xf numFmtId="4" fontId="7" fillId="0" borderId="0" xfId="0" applyNumberFormat="1" applyFont="1" applyBorder="1" applyAlignment="1"/>
    <xf numFmtId="4" fontId="10" fillId="0" borderId="0" xfId="0" applyNumberFormat="1" applyFont="1"/>
    <xf numFmtId="3" fontId="7" fillId="0" borderId="0" xfId="0" applyNumberFormat="1" applyFont="1" applyAlignment="1">
      <alignment horizontal="right"/>
    </xf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164" fontId="20" fillId="2" borderId="13" xfId="1" applyNumberFormat="1" applyFont="1" applyFill="1" applyBorder="1" applyAlignment="1">
      <alignment horizontal="center" vertical="center" wrapText="1"/>
    </xf>
    <xf numFmtId="164" fontId="19" fillId="2" borderId="13" xfId="1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16" xfId="0" applyFont="1" applyBorder="1" applyAlignment="1">
      <alignment horizontal="justify" vertical="center"/>
    </xf>
    <xf numFmtId="164" fontId="9" fillId="0" borderId="18" xfId="1" applyFont="1" applyBorder="1" applyAlignment="1">
      <alignment horizontal="justify" vertical="center"/>
    </xf>
    <xf numFmtId="164" fontId="9" fillId="0" borderId="16" xfId="1" applyFont="1" applyBorder="1" applyAlignment="1">
      <alignment horizontal="justify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7" fontId="7" fillId="2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65" fontId="7" fillId="0" borderId="4" xfId="1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/>
    <xf numFmtId="4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7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5</xdr:row>
      <xdr:rowOff>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workbookViewId="0">
      <selection activeCell="F16" sqref="F16"/>
    </sheetView>
  </sheetViews>
  <sheetFormatPr baseColWidth="10" defaultRowHeight="15" x14ac:dyDescent="0.25"/>
  <cols>
    <col min="1" max="1" width="7.42578125" customWidth="1"/>
    <col min="2" max="2" width="20" customWidth="1"/>
    <col min="3" max="3" width="17.5703125" customWidth="1"/>
    <col min="4" max="4" width="14.28515625" customWidth="1"/>
    <col min="5" max="5" width="13.42578125" customWidth="1"/>
    <col min="6" max="6" width="13.5703125" customWidth="1"/>
    <col min="7" max="7" width="14" customWidth="1"/>
    <col min="8" max="8" width="15.42578125" customWidth="1"/>
    <col min="9" max="9" width="14.5703125" customWidth="1"/>
    <col min="10" max="10" width="16.28515625" customWidth="1"/>
    <col min="11" max="11" width="13.140625" customWidth="1"/>
    <col min="12" max="12" width="12.28515625" bestFit="1" customWidth="1"/>
  </cols>
  <sheetData>
    <row r="1" spans="1:11" ht="15.75" x14ac:dyDescent="0.25">
      <c r="A1" s="99" t="s">
        <v>8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x14ac:dyDescent="0.25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" x14ac:dyDescent="0.25">
      <c r="A4" s="100" t="s">
        <v>56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8" x14ac:dyDescent="0.25">
      <c r="A5" s="101" t="s">
        <v>32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6.5" customHeight="1" x14ac:dyDescent="0.25">
      <c r="A6" s="82" t="s">
        <v>33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6.5" customHeight="1" thickBot="1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16.5" customHeight="1" thickBot="1" x14ac:dyDescent="0.3">
      <c r="A8" s="84" t="s">
        <v>12</v>
      </c>
      <c r="B8" s="86" t="s">
        <v>23</v>
      </c>
      <c r="C8" s="87"/>
      <c r="D8" s="88" t="s">
        <v>0</v>
      </c>
      <c r="E8" s="88" t="s">
        <v>17</v>
      </c>
      <c r="F8" s="88" t="s">
        <v>16</v>
      </c>
      <c r="G8" s="88" t="s">
        <v>1</v>
      </c>
      <c r="H8" s="91" t="s">
        <v>5</v>
      </c>
      <c r="I8" s="92"/>
      <c r="J8" s="88" t="s">
        <v>7</v>
      </c>
      <c r="K8" s="88" t="s">
        <v>20</v>
      </c>
    </row>
    <row r="9" spans="1:11" ht="16.5" customHeight="1" x14ac:dyDescent="0.25">
      <c r="A9" s="85"/>
      <c r="B9" s="88" t="s">
        <v>2</v>
      </c>
      <c r="C9" s="88" t="s">
        <v>3</v>
      </c>
      <c r="D9" s="89"/>
      <c r="E9" s="89"/>
      <c r="F9" s="89"/>
      <c r="G9" s="90"/>
      <c r="H9" s="88" t="s">
        <v>4</v>
      </c>
      <c r="I9" s="88" t="s">
        <v>11</v>
      </c>
      <c r="J9" s="89"/>
      <c r="K9" s="90"/>
    </row>
    <row r="10" spans="1:11" ht="16.5" customHeight="1" x14ac:dyDescent="0.25">
      <c r="A10" s="85"/>
      <c r="B10" s="90"/>
      <c r="C10" s="90"/>
      <c r="D10" s="89"/>
      <c r="E10" s="89"/>
      <c r="F10" s="89"/>
      <c r="G10" s="90"/>
      <c r="H10" s="90"/>
      <c r="I10" s="89"/>
      <c r="J10" s="89"/>
      <c r="K10" s="90"/>
    </row>
    <row r="11" spans="1:11" ht="55.5" customHeight="1" thickBot="1" x14ac:dyDescent="0.3">
      <c r="A11" s="45">
        <v>1</v>
      </c>
      <c r="B11" s="46" t="s">
        <v>34</v>
      </c>
      <c r="C11" s="47" t="s">
        <v>35</v>
      </c>
      <c r="D11" s="47" t="s">
        <v>36</v>
      </c>
      <c r="E11" s="48">
        <v>32</v>
      </c>
      <c r="F11" s="48" t="s">
        <v>37</v>
      </c>
      <c r="G11" s="47" t="s">
        <v>38</v>
      </c>
      <c r="H11" s="49">
        <v>0</v>
      </c>
      <c r="I11" s="49">
        <v>35</v>
      </c>
      <c r="J11" s="50">
        <f>4*40*400</f>
        <v>64000</v>
      </c>
      <c r="K11" s="51">
        <f>4*15000</f>
        <v>60000</v>
      </c>
    </row>
    <row r="12" spans="1:11" ht="16.5" customHeight="1" thickBot="1" x14ac:dyDescent="0.3">
      <c r="A12" s="10">
        <f>+A11</f>
        <v>1</v>
      </c>
      <c r="B12" s="74" t="s">
        <v>19</v>
      </c>
      <c r="C12" s="75"/>
      <c r="D12" s="75"/>
      <c r="E12" s="34">
        <f>+E11</f>
        <v>32</v>
      </c>
      <c r="F12" s="2"/>
      <c r="G12" s="3"/>
      <c r="H12" s="34">
        <f t="shared" ref="H12:K12" si="0">+H11</f>
        <v>0</v>
      </c>
      <c r="I12" s="34">
        <f t="shared" si="0"/>
        <v>35</v>
      </c>
      <c r="J12" s="35">
        <f t="shared" si="0"/>
        <v>64000</v>
      </c>
      <c r="K12" s="35">
        <f t="shared" si="0"/>
        <v>60000</v>
      </c>
    </row>
    <row r="13" spans="1:11" ht="16.5" customHeight="1" thickBot="1" x14ac:dyDescent="0.3">
      <c r="A13" s="76" t="s">
        <v>6</v>
      </c>
      <c r="B13" s="77"/>
      <c r="C13" s="77"/>
      <c r="D13" s="77"/>
      <c r="E13" s="77"/>
      <c r="F13" s="77"/>
      <c r="G13" s="78"/>
      <c r="H13" s="6"/>
      <c r="I13" s="7"/>
      <c r="J13" s="5" t="s">
        <v>9</v>
      </c>
      <c r="K13" s="5">
        <f>+K12*1.1</f>
        <v>66000</v>
      </c>
    </row>
    <row r="14" spans="1:11" ht="16.5" customHeight="1" thickBot="1" x14ac:dyDescent="0.3">
      <c r="A14" s="74" t="s">
        <v>18</v>
      </c>
      <c r="B14" s="79"/>
      <c r="C14" s="79"/>
      <c r="D14" s="79"/>
      <c r="E14" s="79"/>
      <c r="F14" s="79"/>
      <c r="G14" s="79"/>
      <c r="H14" s="8"/>
      <c r="I14" s="9"/>
      <c r="J14" s="80">
        <f>+K13+J12</f>
        <v>130000</v>
      </c>
      <c r="K14" s="81"/>
    </row>
    <row r="15" spans="1:11" ht="16.5" customHeight="1" x14ac:dyDescent="0.25">
      <c r="A15" s="32"/>
      <c r="B15" s="18"/>
      <c r="C15" s="18"/>
      <c r="D15" s="18"/>
      <c r="E15" s="18"/>
      <c r="F15" s="18"/>
      <c r="G15" s="18"/>
      <c r="H15" s="11"/>
      <c r="I15" s="19"/>
      <c r="J15" s="20"/>
      <c r="K15" s="16"/>
    </row>
    <row r="16" spans="1:11" ht="16.5" customHeight="1" x14ac:dyDescent="0.25">
      <c r="A16" s="32"/>
      <c r="B16" s="18"/>
      <c r="C16" s="18"/>
      <c r="D16" s="18"/>
      <c r="E16" s="18"/>
      <c r="F16" s="18"/>
      <c r="G16" s="18"/>
      <c r="H16" s="11"/>
      <c r="I16" s="19"/>
      <c r="J16" s="20"/>
      <c r="K16" s="16"/>
    </row>
    <row r="17" spans="1:11" ht="16.5" customHeight="1" x14ac:dyDescent="0.25">
      <c r="A17" s="32"/>
      <c r="B17" s="18"/>
      <c r="C17" s="18"/>
      <c r="D17" s="18"/>
      <c r="E17" s="18"/>
      <c r="F17" s="18"/>
      <c r="G17" s="18"/>
      <c r="H17" s="11"/>
      <c r="I17" s="19"/>
      <c r="J17" s="20"/>
      <c r="K17" s="16"/>
    </row>
    <row r="18" spans="1:11" ht="22.5" customHeight="1" x14ac:dyDescent="0.25">
      <c r="A18" s="17"/>
      <c r="B18" s="18"/>
      <c r="C18" s="18"/>
      <c r="D18" s="18"/>
      <c r="E18" s="18"/>
      <c r="F18" s="18"/>
      <c r="G18" s="18"/>
      <c r="H18" s="11"/>
      <c r="I18" s="19"/>
      <c r="J18" s="20"/>
      <c r="K18" s="16"/>
    </row>
    <row r="19" spans="1:11" ht="15.75" x14ac:dyDescent="0.25">
      <c r="A19" s="82" t="s">
        <v>13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ht="9.75" customHeight="1" thickBot="1" x14ac:dyDescent="0.3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20.25" customHeight="1" thickBot="1" x14ac:dyDescent="0.3">
      <c r="A21" s="84" t="s">
        <v>12</v>
      </c>
      <c r="B21" s="86" t="s">
        <v>23</v>
      </c>
      <c r="C21" s="87"/>
      <c r="D21" s="88" t="s">
        <v>0</v>
      </c>
      <c r="E21" s="88" t="s">
        <v>17</v>
      </c>
      <c r="F21" s="88" t="s">
        <v>16</v>
      </c>
      <c r="G21" s="88" t="s">
        <v>1</v>
      </c>
      <c r="H21" s="91" t="s">
        <v>5</v>
      </c>
      <c r="I21" s="92"/>
      <c r="J21" s="88" t="s">
        <v>7</v>
      </c>
      <c r="K21" s="88" t="s">
        <v>20</v>
      </c>
    </row>
    <row r="22" spans="1:11" x14ac:dyDescent="0.25">
      <c r="A22" s="85"/>
      <c r="B22" s="88" t="s">
        <v>2</v>
      </c>
      <c r="C22" s="88" t="s">
        <v>3</v>
      </c>
      <c r="D22" s="89"/>
      <c r="E22" s="89"/>
      <c r="F22" s="89"/>
      <c r="G22" s="90"/>
      <c r="H22" s="88" t="s">
        <v>4</v>
      </c>
      <c r="I22" s="88" t="s">
        <v>11</v>
      </c>
      <c r="J22" s="89"/>
      <c r="K22" s="90"/>
    </row>
    <row r="23" spans="1:11" ht="20.25" customHeight="1" thickBot="1" x14ac:dyDescent="0.3">
      <c r="A23" s="85"/>
      <c r="B23" s="90"/>
      <c r="C23" s="90"/>
      <c r="D23" s="89"/>
      <c r="E23" s="89"/>
      <c r="F23" s="89"/>
      <c r="G23" s="90"/>
      <c r="H23" s="90"/>
      <c r="I23" s="89"/>
      <c r="J23" s="89"/>
      <c r="K23" s="90"/>
    </row>
    <row r="24" spans="1:11" ht="64.5" customHeight="1" thickBot="1" x14ac:dyDescent="0.3">
      <c r="A24" s="27">
        <v>1</v>
      </c>
      <c r="B24" s="52" t="s">
        <v>39</v>
      </c>
      <c r="C24" s="53" t="s">
        <v>40</v>
      </c>
      <c r="D24" s="54" t="s">
        <v>41</v>
      </c>
      <c r="E24" s="57">
        <v>40</v>
      </c>
      <c r="F24" s="54" t="s">
        <v>37</v>
      </c>
      <c r="G24" s="54" t="s">
        <v>42</v>
      </c>
      <c r="H24" s="58">
        <v>30</v>
      </c>
      <c r="I24" s="59"/>
      <c r="J24" s="55">
        <v>210000</v>
      </c>
      <c r="K24" s="56">
        <v>75000</v>
      </c>
    </row>
    <row r="25" spans="1:11" ht="19.5" customHeight="1" thickBot="1" x14ac:dyDescent="0.3">
      <c r="A25" s="10">
        <f>+A24</f>
        <v>1</v>
      </c>
      <c r="B25" s="74" t="s">
        <v>19</v>
      </c>
      <c r="C25" s="75"/>
      <c r="D25" s="75"/>
      <c r="E25" s="34">
        <f>+E24</f>
        <v>40</v>
      </c>
      <c r="F25" s="2"/>
      <c r="G25" s="3"/>
      <c r="H25" s="34">
        <f>H24</f>
        <v>30</v>
      </c>
      <c r="I25" s="34"/>
      <c r="J25" s="35">
        <f>J24</f>
        <v>210000</v>
      </c>
      <c r="K25" s="35">
        <f>K24</f>
        <v>75000</v>
      </c>
    </row>
    <row r="26" spans="1:11" ht="18" customHeight="1" thickBot="1" x14ac:dyDescent="0.3">
      <c r="A26" s="76" t="s">
        <v>6</v>
      </c>
      <c r="B26" s="77"/>
      <c r="C26" s="77"/>
      <c r="D26" s="77"/>
      <c r="E26" s="77"/>
      <c r="F26" s="77"/>
      <c r="G26" s="78"/>
      <c r="H26" s="6"/>
      <c r="I26" s="7"/>
      <c r="J26" s="5" t="s">
        <v>9</v>
      </c>
      <c r="K26" s="5">
        <f>K25*1.1</f>
        <v>82500</v>
      </c>
    </row>
    <row r="27" spans="1:11" ht="17.25" customHeight="1" thickBot="1" x14ac:dyDescent="0.3">
      <c r="A27" s="74" t="s">
        <v>18</v>
      </c>
      <c r="B27" s="79"/>
      <c r="C27" s="79"/>
      <c r="D27" s="79"/>
      <c r="E27" s="79"/>
      <c r="F27" s="79"/>
      <c r="G27" s="79"/>
      <c r="H27" s="8"/>
      <c r="I27" s="9"/>
      <c r="J27" s="80">
        <f>+K26+J25</f>
        <v>292500</v>
      </c>
      <c r="K27" s="81"/>
    </row>
    <row r="28" spans="1:11" ht="24" customHeight="1" x14ac:dyDescent="0.25">
      <c r="A28" s="17"/>
      <c r="B28" s="18"/>
      <c r="C28" s="18"/>
      <c r="D28" s="18"/>
      <c r="E28" s="18"/>
      <c r="F28" s="18"/>
      <c r="G28" s="18"/>
      <c r="H28" s="11"/>
      <c r="I28" s="19"/>
      <c r="J28" s="20"/>
      <c r="K28" s="16"/>
    </row>
    <row r="29" spans="1:11" x14ac:dyDescent="0.25">
      <c r="A29" s="103" t="s">
        <v>21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1" ht="9" customHeight="1" thickBot="1" x14ac:dyDescent="0.3">
      <c r="G30" t="s">
        <v>9</v>
      </c>
    </row>
    <row r="31" spans="1:11" ht="15.75" customHeight="1" thickBot="1" x14ac:dyDescent="0.3">
      <c r="A31" s="84" t="s">
        <v>12</v>
      </c>
      <c r="B31" s="86" t="s">
        <v>23</v>
      </c>
      <c r="C31" s="87"/>
      <c r="D31" s="88" t="s">
        <v>0</v>
      </c>
      <c r="E31" s="88" t="s">
        <v>17</v>
      </c>
      <c r="F31" s="88" t="s">
        <v>16</v>
      </c>
      <c r="G31" s="88" t="s">
        <v>1</v>
      </c>
      <c r="H31" s="96" t="s">
        <v>5</v>
      </c>
      <c r="I31" s="97"/>
      <c r="J31" s="88" t="s">
        <v>7</v>
      </c>
      <c r="K31" s="88" t="s">
        <v>20</v>
      </c>
    </row>
    <row r="32" spans="1:11" x14ac:dyDescent="0.25">
      <c r="A32" s="85"/>
      <c r="B32" s="88" t="s">
        <v>2</v>
      </c>
      <c r="C32" s="88" t="s">
        <v>3</v>
      </c>
      <c r="D32" s="89"/>
      <c r="E32" s="89"/>
      <c r="F32" s="89"/>
      <c r="G32" s="89"/>
      <c r="H32" s="88" t="s">
        <v>4</v>
      </c>
      <c r="I32" s="88" t="s">
        <v>11</v>
      </c>
      <c r="J32" s="89"/>
      <c r="K32" s="90"/>
    </row>
    <row r="33" spans="1:11" ht="15.75" thickBot="1" x14ac:dyDescent="0.3">
      <c r="A33" s="85"/>
      <c r="B33" s="89"/>
      <c r="C33" s="89"/>
      <c r="D33" s="89"/>
      <c r="E33" s="89"/>
      <c r="F33" s="89"/>
      <c r="G33" s="89"/>
      <c r="H33" s="90"/>
      <c r="I33" s="89"/>
      <c r="J33" s="89"/>
      <c r="K33" s="90"/>
    </row>
    <row r="34" spans="1:11" ht="40.5" customHeight="1" thickBot="1" x14ac:dyDescent="0.3">
      <c r="A34" s="29">
        <v>1</v>
      </c>
      <c r="B34" s="61" t="s">
        <v>46</v>
      </c>
      <c r="C34" s="62" t="s">
        <v>43</v>
      </c>
      <c r="D34" s="63" t="s">
        <v>15</v>
      </c>
      <c r="E34" s="64">
        <v>27</v>
      </c>
      <c r="F34" s="64" t="s">
        <v>44</v>
      </c>
      <c r="G34" s="60" t="s">
        <v>45</v>
      </c>
      <c r="H34" s="57">
        <v>0</v>
      </c>
      <c r="I34" s="64">
        <v>40</v>
      </c>
      <c r="J34" s="65">
        <v>65000</v>
      </c>
      <c r="K34" s="66">
        <v>42300</v>
      </c>
    </row>
    <row r="35" spans="1:11" ht="15.75" thickBot="1" x14ac:dyDescent="0.3">
      <c r="A35" s="10">
        <f>SUM(A29:A34)</f>
        <v>1</v>
      </c>
      <c r="B35" s="74" t="s">
        <v>19</v>
      </c>
      <c r="C35" s="75"/>
      <c r="D35" s="75"/>
      <c r="E35" s="4">
        <f>SUM(E34:E34)</f>
        <v>27</v>
      </c>
      <c r="F35" s="2"/>
      <c r="G35" s="3"/>
      <c r="H35" s="4">
        <f>+SUM(H31:H34)</f>
        <v>0</v>
      </c>
      <c r="I35" s="4">
        <f>+SUM(I31:I34)</f>
        <v>40</v>
      </c>
      <c r="J35" s="5">
        <f>SUM(J34:J34)</f>
        <v>65000</v>
      </c>
      <c r="K35" s="5">
        <f>SUM(K34:K34)</f>
        <v>42300</v>
      </c>
    </row>
    <row r="36" spans="1:11" ht="15.75" thickBot="1" x14ac:dyDescent="0.3">
      <c r="A36" s="76" t="s">
        <v>6</v>
      </c>
      <c r="B36" s="77"/>
      <c r="C36" s="77"/>
      <c r="D36" s="77"/>
      <c r="E36" s="77"/>
      <c r="F36" s="77"/>
      <c r="G36" s="78"/>
      <c r="H36" s="6"/>
      <c r="I36" s="7"/>
      <c r="J36" s="5" t="s">
        <v>9</v>
      </c>
      <c r="K36" s="5">
        <f>+K35*1.1</f>
        <v>46530.000000000007</v>
      </c>
    </row>
    <row r="37" spans="1:11" ht="15.75" thickBot="1" x14ac:dyDescent="0.3">
      <c r="A37" s="74" t="s">
        <v>18</v>
      </c>
      <c r="B37" s="79"/>
      <c r="C37" s="79"/>
      <c r="D37" s="79"/>
      <c r="E37" s="79"/>
      <c r="F37" s="79"/>
      <c r="G37" s="79"/>
      <c r="H37" s="8"/>
      <c r="I37" s="9"/>
      <c r="J37" s="80">
        <f>+K36+J35</f>
        <v>111530</v>
      </c>
      <c r="K37" s="81"/>
    </row>
    <row r="38" spans="1:11" ht="23.25" customHeight="1" x14ac:dyDescent="0.25">
      <c r="A38" s="25"/>
      <c r="B38" s="18"/>
      <c r="C38" s="18"/>
      <c r="D38" s="18"/>
      <c r="E38" s="18"/>
      <c r="F38" s="18"/>
      <c r="G38" s="18"/>
      <c r="H38" s="11"/>
      <c r="I38" s="19"/>
      <c r="J38" s="20"/>
      <c r="K38" s="16"/>
    </row>
    <row r="39" spans="1:11" ht="23.25" customHeight="1" x14ac:dyDescent="0.25">
      <c r="A39" s="32"/>
      <c r="B39" s="18"/>
      <c r="C39" s="18"/>
      <c r="D39" s="18"/>
      <c r="E39" s="18"/>
      <c r="F39" s="18"/>
      <c r="G39" s="18"/>
      <c r="H39" s="11"/>
      <c r="I39" s="19"/>
      <c r="J39" s="20"/>
      <c r="K39" s="16"/>
    </row>
    <row r="40" spans="1:11" x14ac:dyDescent="0.25">
      <c r="A40" s="98" t="s">
        <v>14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9.75" customHeight="1" thickBot="1" x14ac:dyDescent="0.3"/>
    <row r="42" spans="1:11" ht="15.75" thickBot="1" x14ac:dyDescent="0.3">
      <c r="A42" s="84" t="s">
        <v>12</v>
      </c>
      <c r="B42" s="86" t="s">
        <v>23</v>
      </c>
      <c r="C42" s="87"/>
      <c r="D42" s="88" t="s">
        <v>0</v>
      </c>
      <c r="E42" s="88" t="s">
        <v>17</v>
      </c>
      <c r="F42" s="88" t="s">
        <v>16</v>
      </c>
      <c r="G42" s="88" t="s">
        <v>1</v>
      </c>
      <c r="H42" s="96" t="s">
        <v>5</v>
      </c>
      <c r="I42" s="97"/>
      <c r="J42" s="88" t="s">
        <v>7</v>
      </c>
      <c r="K42" s="88" t="s">
        <v>20</v>
      </c>
    </row>
    <row r="43" spans="1:11" x14ac:dyDescent="0.25">
      <c r="A43" s="85"/>
      <c r="B43" s="88" t="s">
        <v>2</v>
      </c>
      <c r="C43" s="88" t="s">
        <v>3</v>
      </c>
      <c r="D43" s="89"/>
      <c r="E43" s="89"/>
      <c r="F43" s="89"/>
      <c r="G43" s="90"/>
      <c r="H43" s="88" t="s">
        <v>4</v>
      </c>
      <c r="I43" s="88" t="s">
        <v>11</v>
      </c>
      <c r="J43" s="89"/>
      <c r="K43" s="90"/>
    </row>
    <row r="44" spans="1:11" ht="15.75" thickBot="1" x14ac:dyDescent="0.3">
      <c r="A44" s="93"/>
      <c r="B44" s="95"/>
      <c r="C44" s="95"/>
      <c r="D44" s="94"/>
      <c r="E44" s="94"/>
      <c r="F44" s="94"/>
      <c r="G44" s="95"/>
      <c r="H44" s="90"/>
      <c r="I44" s="89"/>
      <c r="J44" s="94"/>
      <c r="K44" s="95"/>
    </row>
    <row r="45" spans="1:11" ht="58.5" customHeight="1" thickBot="1" x14ac:dyDescent="0.3">
      <c r="A45" s="28">
        <v>1</v>
      </c>
      <c r="B45" s="67" t="s">
        <v>47</v>
      </c>
      <c r="C45" s="68" t="s">
        <v>48</v>
      </c>
      <c r="D45" s="30" t="s">
        <v>49</v>
      </c>
      <c r="E45" s="71">
        <v>16</v>
      </c>
      <c r="F45" s="69" t="s">
        <v>50</v>
      </c>
      <c r="G45" s="70" t="s">
        <v>51</v>
      </c>
      <c r="H45" s="72">
        <v>2</v>
      </c>
      <c r="I45" s="31">
        <v>33</v>
      </c>
      <c r="J45" s="73">
        <v>41900</v>
      </c>
      <c r="K45" s="73">
        <v>35400</v>
      </c>
    </row>
    <row r="46" spans="1:11" ht="60.75" customHeight="1" thickBot="1" x14ac:dyDescent="0.3">
      <c r="A46" s="28">
        <v>1</v>
      </c>
      <c r="B46" s="28" t="s">
        <v>52</v>
      </c>
      <c r="C46" s="68" t="s">
        <v>53</v>
      </c>
      <c r="D46" s="30" t="s">
        <v>49</v>
      </c>
      <c r="E46" s="71">
        <v>16</v>
      </c>
      <c r="F46" s="69" t="s">
        <v>54</v>
      </c>
      <c r="G46" s="70" t="s">
        <v>55</v>
      </c>
      <c r="H46" s="72">
        <v>20</v>
      </c>
      <c r="I46" s="31">
        <v>37</v>
      </c>
      <c r="J46" s="73">
        <v>42480</v>
      </c>
      <c r="K46" s="73">
        <v>64500</v>
      </c>
    </row>
    <row r="47" spans="1:11" ht="15.75" thickBot="1" x14ac:dyDescent="0.3">
      <c r="A47" s="10">
        <f>SUM(A45:A46)</f>
        <v>2</v>
      </c>
      <c r="B47" s="74" t="s">
        <v>19</v>
      </c>
      <c r="C47" s="75"/>
      <c r="D47" s="75"/>
      <c r="E47" s="4">
        <f>SUM(E45:E46)</f>
        <v>32</v>
      </c>
      <c r="F47" s="2"/>
      <c r="G47" s="3"/>
      <c r="H47" s="4">
        <f>+SUM(H42:H46)</f>
        <v>22</v>
      </c>
      <c r="I47" s="4">
        <f>+SUM(I42:I46)</f>
        <v>70</v>
      </c>
      <c r="J47" s="5">
        <f>SUM(J45:J46)</f>
        <v>84380</v>
      </c>
      <c r="K47" s="5">
        <f>SUM(K45:K46)</f>
        <v>99900</v>
      </c>
    </row>
    <row r="48" spans="1:11" ht="15.75" thickBot="1" x14ac:dyDescent="0.3">
      <c r="A48" s="76" t="s">
        <v>6</v>
      </c>
      <c r="B48" s="77"/>
      <c r="C48" s="77"/>
      <c r="D48" s="77"/>
      <c r="E48" s="77"/>
      <c r="F48" s="77"/>
      <c r="G48" s="78"/>
      <c r="H48" s="12"/>
      <c r="I48" s="13"/>
      <c r="J48" s="5" t="s">
        <v>9</v>
      </c>
      <c r="K48" s="5">
        <f>+K47*1.1</f>
        <v>109890.00000000001</v>
      </c>
    </row>
    <row r="49" spans="1:14" ht="15.75" thickBot="1" x14ac:dyDescent="0.3">
      <c r="A49" s="74" t="s">
        <v>18</v>
      </c>
      <c r="B49" s="79"/>
      <c r="C49" s="79"/>
      <c r="D49" s="79"/>
      <c r="E49" s="79"/>
      <c r="F49" s="79"/>
      <c r="G49" s="79"/>
      <c r="H49" s="14"/>
      <c r="I49" s="15"/>
      <c r="J49" s="80">
        <f>+K48+J47</f>
        <v>194270</v>
      </c>
      <c r="K49" s="81"/>
    </row>
    <row r="50" spans="1:14" x14ac:dyDescent="0.25">
      <c r="A50" s="32"/>
      <c r="B50" s="18"/>
      <c r="C50" s="18"/>
      <c r="D50" s="18"/>
      <c r="E50" s="18"/>
      <c r="F50" s="18"/>
      <c r="G50" s="18"/>
      <c r="H50" s="22"/>
      <c r="I50" s="23"/>
      <c r="J50" s="20"/>
      <c r="K50" s="16"/>
    </row>
    <row r="51" spans="1:14" x14ac:dyDescent="0.25">
      <c r="A51" s="32"/>
      <c r="B51" s="18"/>
      <c r="C51" s="18"/>
      <c r="D51" s="18"/>
      <c r="E51" s="18"/>
      <c r="F51" s="18"/>
      <c r="G51" s="18"/>
      <c r="H51" s="22"/>
      <c r="I51" s="23"/>
      <c r="J51" s="20"/>
      <c r="K51" s="16"/>
    </row>
    <row r="52" spans="1:14" x14ac:dyDescent="0.25">
      <c r="A52" s="32"/>
      <c r="B52" s="18"/>
      <c r="C52" s="18"/>
      <c r="D52" s="18"/>
      <c r="E52" s="18"/>
      <c r="F52" s="18"/>
      <c r="G52" s="18"/>
      <c r="H52" s="11"/>
      <c r="I52" s="19"/>
      <c r="J52" s="20"/>
      <c r="K52" s="16"/>
    </row>
    <row r="53" spans="1:14" x14ac:dyDescent="0.25">
      <c r="A53" s="18" t="s">
        <v>24</v>
      </c>
      <c r="B53" s="18"/>
      <c r="C53" s="18">
        <f>+A25+A35+A47</f>
        <v>4</v>
      </c>
      <c r="D53" s="18"/>
      <c r="E53" s="18"/>
      <c r="F53" s="18"/>
      <c r="G53" s="18"/>
      <c r="H53" s="11"/>
      <c r="I53" s="19"/>
      <c r="J53" s="20"/>
      <c r="K53" s="16"/>
    </row>
    <row r="54" spans="1:14" x14ac:dyDescent="0.25">
      <c r="A54" s="37" t="s">
        <v>31</v>
      </c>
      <c r="B54" s="37"/>
      <c r="C54" s="37"/>
      <c r="D54" s="18"/>
      <c r="E54" s="102" t="s">
        <v>29</v>
      </c>
      <c r="F54" s="102"/>
      <c r="G54" s="38">
        <f>+J25+J35+J47</f>
        <v>359380</v>
      </c>
      <c r="H54" s="22"/>
      <c r="I54" s="23"/>
      <c r="J54" s="20"/>
      <c r="K54" s="16"/>
    </row>
    <row r="55" spans="1:14" x14ac:dyDescent="0.25">
      <c r="A55" s="18" t="s">
        <v>25</v>
      </c>
      <c r="B55" s="18"/>
      <c r="C55" s="18">
        <f>I25+I35+I47+I12</f>
        <v>145</v>
      </c>
      <c r="D55" s="18"/>
      <c r="E55" s="102" t="s">
        <v>22</v>
      </c>
      <c r="F55" s="102"/>
      <c r="G55" s="39">
        <f>K26+K36+K48+K13</f>
        <v>304920</v>
      </c>
      <c r="H55" s="22"/>
      <c r="I55" s="23"/>
      <c r="J55" s="20"/>
      <c r="K55" s="16"/>
    </row>
    <row r="56" spans="1:14" x14ac:dyDescent="0.25">
      <c r="A56" s="18" t="s">
        <v>26</v>
      </c>
      <c r="B56" s="42"/>
      <c r="C56" s="24">
        <f>+H25+H35+H47+H12</f>
        <v>52</v>
      </c>
      <c r="D56" s="42"/>
      <c r="E56" s="18"/>
      <c r="F56" s="18"/>
      <c r="G56" s="42"/>
      <c r="H56" s="42"/>
      <c r="I56" s="37"/>
      <c r="J56" s="26" t="s">
        <v>9</v>
      </c>
      <c r="K56" s="1"/>
      <c r="N56" s="33"/>
    </row>
    <row r="57" spans="1:14" x14ac:dyDescent="0.25">
      <c r="A57" s="36" t="s">
        <v>27</v>
      </c>
      <c r="B57" s="42"/>
      <c r="C57" s="43">
        <f>+C55+C56</f>
        <v>197</v>
      </c>
      <c r="D57" s="24"/>
      <c r="E57" s="102" t="s">
        <v>30</v>
      </c>
      <c r="F57" s="102"/>
      <c r="G57" s="40">
        <f>+G54+G55</f>
        <v>664300</v>
      </c>
      <c r="H57" s="42"/>
      <c r="I57" s="42"/>
      <c r="J57" s="1"/>
      <c r="K57" s="1"/>
    </row>
    <row r="58" spans="1:14" x14ac:dyDescent="0.25">
      <c r="A58" s="36" t="s">
        <v>28</v>
      </c>
      <c r="B58" s="37"/>
      <c r="C58" s="41">
        <f>+E25+E35+E47+E12</f>
        <v>131</v>
      </c>
      <c r="D58" s="44"/>
      <c r="E58" s="44"/>
      <c r="F58" s="37"/>
      <c r="G58" s="37"/>
      <c r="H58" s="37"/>
      <c r="I58" s="37"/>
    </row>
    <row r="59" spans="1:14" x14ac:dyDescent="0.25">
      <c r="A59" s="37"/>
      <c r="B59" s="37"/>
      <c r="C59" s="42"/>
      <c r="D59" s="42"/>
      <c r="E59" s="42"/>
      <c r="F59" s="37"/>
      <c r="G59" s="37"/>
      <c r="H59" s="37"/>
      <c r="I59" s="37"/>
    </row>
    <row r="60" spans="1:14" x14ac:dyDescent="0.25">
      <c r="A60" s="37"/>
      <c r="B60" s="37"/>
      <c r="C60" s="37"/>
      <c r="D60" s="37"/>
      <c r="E60" s="37"/>
      <c r="F60" s="37"/>
      <c r="G60" s="37"/>
      <c r="H60" s="37"/>
      <c r="I60" s="37"/>
    </row>
    <row r="61" spans="1:14" x14ac:dyDescent="0.25">
      <c r="A61" s="37"/>
      <c r="B61" s="37"/>
      <c r="C61" s="37"/>
      <c r="D61" s="37"/>
      <c r="E61" s="37"/>
      <c r="F61" s="37"/>
      <c r="G61" s="37"/>
      <c r="H61" s="37"/>
      <c r="I61" s="37"/>
    </row>
    <row r="62" spans="1:14" x14ac:dyDescent="0.25">
      <c r="A62" s="37"/>
      <c r="B62" s="37"/>
      <c r="C62" s="37"/>
      <c r="D62" s="37"/>
      <c r="E62" s="37"/>
      <c r="F62" s="37"/>
      <c r="G62" s="37"/>
      <c r="H62" s="37"/>
      <c r="I62" s="37"/>
    </row>
  </sheetData>
  <mergeCells count="81">
    <mergeCell ref="E57:F57"/>
    <mergeCell ref="A19:K19"/>
    <mergeCell ref="D31:D33"/>
    <mergeCell ref="A29:K29"/>
    <mergeCell ref="A31:A33"/>
    <mergeCell ref="B31:C31"/>
    <mergeCell ref="E31:E33"/>
    <mergeCell ref="F31:F33"/>
    <mergeCell ref="B25:D25"/>
    <mergeCell ref="H21:I21"/>
    <mergeCell ref="J21:J23"/>
    <mergeCell ref="A37:G37"/>
    <mergeCell ref="G31:G33"/>
    <mergeCell ref="I32:I33"/>
    <mergeCell ref="E21:E23"/>
    <mergeCell ref="F21:F23"/>
    <mergeCell ref="G21:G23"/>
    <mergeCell ref="E54:F54"/>
    <mergeCell ref="E55:F55"/>
    <mergeCell ref="B35:D35"/>
    <mergeCell ref="A36:G36"/>
    <mergeCell ref="J37:K37"/>
    <mergeCell ref="A1:K1"/>
    <mergeCell ref="A2:K2"/>
    <mergeCell ref="A4:K4"/>
    <mergeCell ref="A5:K5"/>
    <mergeCell ref="B22:B23"/>
    <mergeCell ref="C22:C23"/>
    <mergeCell ref="H22:H23"/>
    <mergeCell ref="I22:I23"/>
    <mergeCell ref="A20:K20"/>
    <mergeCell ref="A21:A23"/>
    <mergeCell ref="B21:C21"/>
    <mergeCell ref="D21:D23"/>
    <mergeCell ref="K21:K23"/>
    <mergeCell ref="J49:K49"/>
    <mergeCell ref="B42:C42"/>
    <mergeCell ref="B47:D47"/>
    <mergeCell ref="D42:D44"/>
    <mergeCell ref="E42:E44"/>
    <mergeCell ref="K42:K44"/>
    <mergeCell ref="B43:B44"/>
    <mergeCell ref="C43:C44"/>
    <mergeCell ref="H43:H44"/>
    <mergeCell ref="I43:I44"/>
    <mergeCell ref="G42:G44"/>
    <mergeCell ref="H42:I42"/>
    <mergeCell ref="J42:J44"/>
    <mergeCell ref="F42:F44"/>
    <mergeCell ref="C9:C10"/>
    <mergeCell ref="H9:H10"/>
    <mergeCell ref="I9:I10"/>
    <mergeCell ref="A49:G49"/>
    <mergeCell ref="A42:A44"/>
    <mergeCell ref="A48:G48"/>
    <mergeCell ref="A40:K40"/>
    <mergeCell ref="A26:G26"/>
    <mergeCell ref="A27:G27"/>
    <mergeCell ref="J27:K27"/>
    <mergeCell ref="H31:I31"/>
    <mergeCell ref="J31:J33"/>
    <mergeCell ref="K31:K33"/>
    <mergeCell ref="B32:B33"/>
    <mergeCell ref="C32:C33"/>
    <mergeCell ref="H32:H33"/>
    <mergeCell ref="B12:D12"/>
    <mergeCell ref="A13:G13"/>
    <mergeCell ref="A14:G14"/>
    <mergeCell ref="J14:K14"/>
    <mergeCell ref="A6:K6"/>
    <mergeCell ref="A7:K7"/>
    <mergeCell ref="A8:A10"/>
    <mergeCell ref="B8:C8"/>
    <mergeCell ref="D8:D10"/>
    <mergeCell ref="E8:E10"/>
    <mergeCell ref="F8:F10"/>
    <mergeCell ref="G8:G10"/>
    <mergeCell ref="H8:I8"/>
    <mergeCell ref="J8:J10"/>
    <mergeCell ref="K8:K10"/>
    <mergeCell ref="B9:B10"/>
  </mergeCells>
  <pageMargins left="0.70866141732283472" right="0.70866141732283472" top="0.4" bottom="0.23" header="0.31496062992125984" footer="0.19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PROGRAMACION SEPTIEMBRE</vt:lpstr>
      <vt:lpstr>'PROGRAMACION SEPTIEMBRE'!Área_de_impresión</vt:lpstr>
      <vt:lpstr>'PROGRAMACION SEPTIEMBRE'!Títulos_a_imprimir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Alejandro Gómez</cp:lastModifiedBy>
  <cp:lastPrinted>2018-07-24T12:46:16Z</cp:lastPrinted>
  <dcterms:created xsi:type="dcterms:W3CDTF">2015-11-30T18:04:44Z</dcterms:created>
  <dcterms:modified xsi:type="dcterms:W3CDTF">2018-10-09T19:18:11Z</dcterms:modified>
</cp:coreProperties>
</file>