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1.- CARMEN 2018\PARA JULIA-TRANSPARENCIA\FEBRERO\"/>
    </mc:Choice>
  </mc:AlternateContent>
  <xr:revisionPtr revIDLastSave="0" documentId="13_ncr:1_{36B83FB0-65CC-422F-972C-4407EC9DDA9E}" xr6:coauthVersionLast="28" xr6:coauthVersionMax="28" xr10:uidLastSave="{00000000-0000-0000-0000-000000000000}"/>
  <bookViews>
    <workbookView xWindow="0" yWindow="0" windowWidth="20490" windowHeight="7530" xr2:uid="{00000000-000D-0000-FFFF-FFFF00000000}"/>
  </bookViews>
  <sheets>
    <sheet name="PROG. FEBRERO" sheetId="1" r:id="rId1"/>
  </sheets>
  <definedNames>
    <definedName name="_xlnm.Print_Area" localSheetId="0">'PROG. FEBRERO'!$A$1:$K$59</definedName>
    <definedName name="_xlnm.Print_Titles" localSheetId="0">'PROG. FEBRERO'!$1:$4</definedName>
  </definedNames>
  <calcPr calcId="171027"/>
</workbook>
</file>

<file path=xl/calcChain.xml><?xml version="1.0" encoding="utf-8"?>
<calcChain xmlns="http://schemas.openxmlformats.org/spreadsheetml/2006/main">
  <c r="F59" i="1" l="1"/>
  <c r="F58" i="1"/>
  <c r="K11" i="1"/>
  <c r="J11" i="1"/>
  <c r="K21" i="1"/>
  <c r="J21" i="1"/>
  <c r="J55" i="1"/>
  <c r="K53" i="1"/>
  <c r="I53" i="1"/>
  <c r="H53" i="1"/>
  <c r="F57" i="1"/>
  <c r="A11" i="1"/>
  <c r="A21" i="1"/>
  <c r="A32" i="1"/>
  <c r="A53" i="1"/>
  <c r="J53" i="1" l="1"/>
  <c r="K32" i="1"/>
  <c r="I32" i="1"/>
  <c r="H32" i="1"/>
  <c r="K42" i="1" l="1"/>
  <c r="H42" i="1"/>
  <c r="A42" i="1"/>
  <c r="K54" i="1" l="1"/>
  <c r="J32" i="1" l="1"/>
  <c r="J42" i="1" l="1"/>
  <c r="K22" i="1"/>
  <c r="I21" i="1"/>
  <c r="H21" i="1"/>
  <c r="J23" i="1" l="1"/>
  <c r="I42" i="1" l="1"/>
  <c r="K12" i="1"/>
  <c r="K33" i="1" l="1"/>
  <c r="K43" i="1"/>
  <c r="H11" i="1"/>
  <c r="I11" i="1"/>
  <c r="J34" i="1" l="1"/>
  <c r="J13" i="1"/>
  <c r="J44" i="1"/>
</calcChain>
</file>

<file path=xl/sharedStrings.xml><?xml version="1.0" encoding="utf-8"?>
<sst xmlns="http://schemas.openxmlformats.org/spreadsheetml/2006/main" count="141" uniqueCount="69">
  <si>
    <t>COORDINADOR  CONIAF</t>
  </si>
  <si>
    <t>MES</t>
  </si>
  <si>
    <t>LUGAR</t>
  </si>
  <si>
    <t xml:space="preserve">COSTO FACILITADORES                 (RD$) </t>
  </si>
  <si>
    <t>FACILITADORES</t>
  </si>
  <si>
    <t>NOMBRE DE LA ACTIVIDAD</t>
  </si>
  <si>
    <t>TECNICOS</t>
  </si>
  <si>
    <t>BENEFICIARIOS</t>
  </si>
  <si>
    <t>Febrero</t>
  </si>
  <si>
    <t>Legislación  ISR (10% sobre costo  facilitadores)</t>
  </si>
  <si>
    <t xml:space="preserve">COSTO LOGÍSTICO         (RD$) </t>
  </si>
  <si>
    <t>SUB-TOTAL CURSOS-TALLERES</t>
  </si>
  <si>
    <t>DIRECCIÓN EJECUTIVA</t>
  </si>
  <si>
    <t>SUB-TOTAL CURSOS-TALLERES-SOCIALIZACIONES</t>
  </si>
  <si>
    <t xml:space="preserve"> </t>
  </si>
  <si>
    <t>DIVISIÓN PLANIFICACIÓN  Y  DESARROLLO</t>
  </si>
  <si>
    <t xml:space="preserve">PROGRAMACIÓN  DE CAPACITACIÓN AGROPECUARIA </t>
  </si>
  <si>
    <t>PRODUCTORES</t>
  </si>
  <si>
    <t>DEPARTAMENTO DE AGRICULTURA COMPETITIVA</t>
  </si>
  <si>
    <t>José Cepeda</t>
  </si>
  <si>
    <t>Dajabón</t>
  </si>
  <si>
    <t>Jimaní</t>
  </si>
  <si>
    <t>TOTAL ACTIVIDADES  AGRICULTURA COMPETITIVA</t>
  </si>
  <si>
    <t xml:space="preserve">TOTAL ACTIVIDADES CIENCIAS MODERNAS </t>
  </si>
  <si>
    <t xml:space="preserve">TOTAL ACTIVIDADES RECURSOS NATURALES </t>
  </si>
  <si>
    <t>José A. Nova</t>
  </si>
  <si>
    <t xml:space="preserve">DEPARTAMENTO ACCESO A LAS  CIENCIAS MODERNAS </t>
  </si>
  <si>
    <t>DÍA (S)</t>
  </si>
  <si>
    <t>Orlando. Rodriguez, Alejandro Maria, Francisco A.</t>
  </si>
  <si>
    <t>Henry Guerrero, Maldané Cuello</t>
  </si>
  <si>
    <t>19,20,21</t>
  </si>
  <si>
    <t>Pedernales</t>
  </si>
  <si>
    <t>Santiago</t>
  </si>
  <si>
    <t>Andres Peralta</t>
  </si>
  <si>
    <t>Curso Certificación de Fincas Orgánicas</t>
  </si>
  <si>
    <t>Andrés Peralta</t>
  </si>
  <si>
    <t>Curso Agricultura Orgánica - Pitahaya</t>
  </si>
  <si>
    <t xml:space="preserve">DEPARTAMENTO DE PROTECCIÓN AL MEDIO AMBIENTE Y RECURSOS NATURALES </t>
  </si>
  <si>
    <t>Cant. Activi-dades</t>
  </si>
  <si>
    <t>DEPARTAMENTO DE CAPACITACIÓN Y DIFUSIÓN DE TECNOLOGÍAS</t>
  </si>
  <si>
    <t>Benjamin Toral, Luis Feliz, Amadeo Escarraman; Jose Miguel Romero, Frank Felix Olivares</t>
  </si>
  <si>
    <t xml:space="preserve">Curso produccion sostenible de café </t>
  </si>
  <si>
    <t xml:space="preserve">Victor Payano y Eymi De Jesus </t>
  </si>
  <si>
    <t>19 al 24</t>
  </si>
  <si>
    <t xml:space="preserve">San Juan De La Maguana </t>
  </si>
  <si>
    <t>Curso en Producción de Limones</t>
  </si>
  <si>
    <t>Curso Manejo Tecnológico Cultivo del cacao (24 horas.)</t>
  </si>
  <si>
    <t xml:space="preserve">No. </t>
  </si>
  <si>
    <t>CONFERENCIAS</t>
  </si>
  <si>
    <t xml:space="preserve">COSTO LOGÍSTICO EROGADO  (RD$) </t>
  </si>
  <si>
    <t xml:space="preserve">COSTO FACILITADORES  EROGADO               (RD$) </t>
  </si>
  <si>
    <t>CONFERENCISTA</t>
  </si>
  <si>
    <t>PRODUCTO-RES</t>
  </si>
  <si>
    <t>Juan M. Chávez</t>
  </si>
  <si>
    <t>Agricultura de Precisión en R.D.</t>
  </si>
  <si>
    <t>Monte Plata</t>
  </si>
  <si>
    <t>Baní/Azua</t>
  </si>
  <si>
    <t>Luís Matos, Rafael Sosa, Gabino Pérez</t>
  </si>
  <si>
    <t>2 y 3</t>
  </si>
  <si>
    <t>1 y 2</t>
  </si>
  <si>
    <t>3 y 4</t>
  </si>
  <si>
    <t>MES: FEBRERO 2018</t>
  </si>
  <si>
    <t>Total beneficiarios:                           345</t>
  </si>
  <si>
    <t xml:space="preserve">Productores a ser beneficiados:  </t>
  </si>
  <si>
    <t xml:space="preserve">Técnicos a ser beneficiados:         </t>
  </si>
  <si>
    <t>Charlas:   2</t>
  </si>
  <si>
    <t>Cursos:     5</t>
  </si>
  <si>
    <t>SUB-TOTAL CHARLAS</t>
  </si>
  <si>
    <t>TOTAL ACTIVIDADES DIRECCIÓN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</si>
</sst>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;[Red]#,##0.00"/>
  </numFmts>
  <fonts count="38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4"/>
      <color rgb="FF000000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8"/>
      <color rgb="FF000000"/>
      <name val="Cambria"/>
      <family val="1"/>
      <scheme val="major"/>
    </font>
    <font>
      <sz val="8"/>
      <color theme="1"/>
      <name val="Cambria"/>
      <family val="1"/>
      <scheme val="major"/>
    </font>
    <font>
      <b/>
      <sz val="8"/>
      <color theme="1"/>
      <name val="Cambria"/>
      <family val="1"/>
      <scheme val="major"/>
    </font>
    <font>
      <b/>
      <u/>
      <sz val="14"/>
      <color rgb="FF000000"/>
      <name val="Cambria"/>
      <family val="1"/>
      <scheme val="major"/>
    </font>
    <font>
      <sz val="11"/>
      <color rgb="FFFF0000"/>
      <name val="Calibri"/>
      <family val="2"/>
      <scheme val="minor"/>
    </font>
    <font>
      <b/>
      <u/>
      <sz val="9"/>
      <color rgb="FFFF0000"/>
      <name val="Cambria"/>
      <family val="1"/>
      <scheme val="major"/>
    </font>
    <font>
      <sz val="9"/>
      <color rgb="FFFF0000"/>
      <name val="Cambria"/>
      <family val="1"/>
      <scheme val="major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b/>
      <u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name val="Cambria"/>
      <family val="1"/>
      <scheme val="major"/>
    </font>
    <font>
      <sz val="10"/>
      <name val="Cambria"/>
      <family val="1"/>
      <scheme val="maj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sz val="8"/>
      <name val="Cambria"/>
      <family val="1"/>
      <scheme val="major"/>
    </font>
    <font>
      <sz val="11"/>
      <color rgb="FF000000"/>
      <name val="Cambria"/>
      <family val="1"/>
      <scheme val="major"/>
    </font>
    <font>
      <b/>
      <sz val="10"/>
      <name val="Cambria"/>
      <family val="1"/>
      <scheme val="major"/>
    </font>
    <font>
      <b/>
      <sz val="8"/>
      <name val="Arial"/>
      <family val="2"/>
    </font>
    <font>
      <b/>
      <sz val="8"/>
      <name val="Cambria"/>
      <family val="1"/>
      <scheme val="major"/>
    </font>
    <font>
      <b/>
      <u/>
      <sz val="11"/>
      <name val="Cambria"/>
      <family val="1"/>
      <scheme val="major"/>
    </font>
    <font>
      <b/>
      <sz val="11"/>
      <color rgb="FF000000"/>
      <name val="Cambria"/>
      <family val="1"/>
      <scheme val="major"/>
    </font>
    <font>
      <sz val="11"/>
      <name val="Calibri"/>
      <family val="2"/>
      <scheme val="minor"/>
    </font>
    <font>
      <b/>
      <sz val="9"/>
      <color rgb="FF000000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u/>
      <sz val="11"/>
      <color theme="1"/>
      <name val="Arial"/>
      <family val="2"/>
    </font>
    <font>
      <b/>
      <u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7">
    <xf numFmtId="0" fontId="0" fillId="0" borderId="0" xfId="0"/>
    <xf numFmtId="0" fontId="14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wrapText="1"/>
    </xf>
    <xf numFmtId="0" fontId="16" fillId="0" borderId="20" xfId="0" applyFont="1" applyBorder="1" applyAlignment="1">
      <alignment horizontal="center" vertical="center" wrapText="1"/>
    </xf>
    <xf numFmtId="0" fontId="17" fillId="0" borderId="20" xfId="0" applyFont="1" applyBorder="1" applyAlignment="1"/>
    <xf numFmtId="0" fontId="17" fillId="0" borderId="20" xfId="0" applyFont="1" applyBorder="1" applyAlignment="1">
      <alignment wrapText="1"/>
    </xf>
    <xf numFmtId="4" fontId="16" fillId="0" borderId="20" xfId="0" applyNumberFormat="1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3" fillId="0" borderId="0" xfId="0" applyFont="1"/>
    <xf numFmtId="0" fontId="18" fillId="0" borderId="4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9" fillId="0" borderId="6" xfId="0" applyFont="1" applyBorder="1"/>
    <xf numFmtId="0" fontId="20" fillId="0" borderId="4" xfId="0" applyFont="1" applyBorder="1"/>
    <xf numFmtId="0" fontId="17" fillId="0" borderId="0" xfId="0" applyFont="1"/>
    <xf numFmtId="0" fontId="16" fillId="0" borderId="0" xfId="0" applyFont="1" applyBorder="1"/>
    <xf numFmtId="4" fontId="16" fillId="0" borderId="0" xfId="0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wrapText="1"/>
    </xf>
    <xf numFmtId="0" fontId="23" fillId="0" borderId="4" xfId="0" applyNumberFormat="1" applyFont="1" applyBorder="1" applyAlignment="1">
      <alignment horizontal="center" vertical="center" wrapText="1"/>
    </xf>
    <xf numFmtId="4" fontId="23" fillId="0" borderId="4" xfId="0" applyNumberFormat="1" applyFont="1" applyBorder="1" applyAlignment="1">
      <alignment horizontal="center" vertical="center" wrapText="1"/>
    </xf>
    <xf numFmtId="4" fontId="21" fillId="0" borderId="3" xfId="0" applyNumberFormat="1" applyFont="1" applyBorder="1" applyAlignment="1">
      <alignment horizontal="center" vertical="center" wrapText="1"/>
    </xf>
    <xf numFmtId="4" fontId="21" fillId="0" borderId="4" xfId="0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distributed"/>
    </xf>
    <xf numFmtId="0" fontId="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6" fontId="26" fillId="0" borderId="1" xfId="0" applyNumberFormat="1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23" fillId="0" borderId="6" xfId="0" applyFont="1" applyBorder="1"/>
    <xf numFmtId="0" fontId="21" fillId="0" borderId="4" xfId="0" applyFont="1" applyBorder="1"/>
    <xf numFmtId="0" fontId="21" fillId="0" borderId="24" xfId="0" applyFont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/>
    </xf>
    <xf numFmtId="0" fontId="26" fillId="0" borderId="14" xfId="0" applyFont="1" applyBorder="1" applyAlignment="1">
      <alignment horizontal="center" vertical="center"/>
    </xf>
    <xf numFmtId="0" fontId="31" fillId="0" borderId="14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justify" vertical="center"/>
    </xf>
    <xf numFmtId="0" fontId="24" fillId="0" borderId="26" xfId="0" applyFont="1" applyBorder="1" applyAlignment="1">
      <alignment horizontal="center" vertical="center"/>
    </xf>
    <xf numFmtId="43" fontId="24" fillId="0" borderId="27" xfId="1" applyFont="1" applyBorder="1" applyAlignment="1">
      <alignment horizontal="justify" vertical="center"/>
    </xf>
    <xf numFmtId="43" fontId="24" fillId="0" borderId="26" xfId="1" applyFont="1" applyBorder="1" applyAlignment="1">
      <alignment horizontal="justify" vertical="center"/>
    </xf>
    <xf numFmtId="0" fontId="26" fillId="0" borderId="26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wrapText="1"/>
    </xf>
    <xf numFmtId="0" fontId="27" fillId="4" borderId="2" xfId="0" applyFont="1" applyFill="1" applyBorder="1" applyAlignment="1">
      <alignment vertical="center" wrapText="1"/>
    </xf>
    <xf numFmtId="0" fontId="22" fillId="4" borderId="3" xfId="0" applyFont="1" applyFill="1" applyBorder="1" applyAlignment="1">
      <alignment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left" vertical="center" wrapText="1" indent="2"/>
    </xf>
    <xf numFmtId="0" fontId="23" fillId="0" borderId="24" xfId="0" applyNumberFormat="1" applyFont="1" applyBorder="1" applyAlignment="1">
      <alignment horizontal="center" vertical="center" wrapText="1"/>
    </xf>
    <xf numFmtId="4" fontId="23" fillId="0" borderId="24" xfId="0" applyNumberFormat="1" applyFont="1" applyBorder="1" applyAlignment="1">
      <alignment horizontal="center" vertical="center" wrapText="1"/>
    </xf>
    <xf numFmtId="4" fontId="23" fillId="0" borderId="25" xfId="0" applyNumberFormat="1" applyFont="1" applyBorder="1" applyAlignment="1">
      <alignment horizontal="center" vertical="center" wrapText="1"/>
    </xf>
    <xf numFmtId="3" fontId="21" fillId="0" borderId="4" xfId="0" applyNumberFormat="1" applyFont="1" applyBorder="1" applyAlignment="1">
      <alignment horizontal="center" vertical="center" wrapText="1"/>
    </xf>
    <xf numFmtId="0" fontId="23" fillId="0" borderId="0" xfId="0" applyFont="1" applyBorder="1"/>
    <xf numFmtId="0" fontId="24" fillId="2" borderId="4" xfId="0" applyFont="1" applyFill="1" applyBorder="1" applyAlignment="1">
      <alignment horizontal="center" vertical="center" wrapText="1"/>
    </xf>
    <xf numFmtId="17" fontId="24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7" fillId="0" borderId="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 wrapText="1"/>
    </xf>
    <xf numFmtId="4" fontId="23" fillId="0" borderId="4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3" fillId="0" borderId="0" xfId="0" applyFont="1" applyFill="1"/>
    <xf numFmtId="0" fontId="24" fillId="0" borderId="0" xfId="0" applyFont="1"/>
    <xf numFmtId="0" fontId="0" fillId="0" borderId="0" xfId="0" applyAlignment="1">
      <alignment horizontal="center"/>
    </xf>
    <xf numFmtId="0" fontId="21" fillId="0" borderId="0" xfId="0" applyFont="1" applyBorder="1" applyAlignment="1">
      <alignment horizontal="center" vertical="center" wrapText="1"/>
    </xf>
    <xf numFmtId="0" fontId="23" fillId="0" borderId="0" xfId="0" applyFont="1" applyBorder="1" applyAlignment="1"/>
    <xf numFmtId="0" fontId="15" fillId="0" borderId="0" xfId="0" applyFont="1" applyBorder="1" applyAlignment="1">
      <alignment wrapText="1"/>
    </xf>
    <xf numFmtId="4" fontId="21" fillId="0" borderId="0" xfId="0" applyNumberFormat="1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1" fillId="0" borderId="0" xfId="0" applyFont="1" applyBorder="1"/>
    <xf numFmtId="4" fontId="21" fillId="0" borderId="0" xfId="0" applyNumberFormat="1" applyFont="1" applyBorder="1" applyAlignment="1">
      <alignment horizontal="center" vertical="center"/>
    </xf>
    <xf numFmtId="0" fontId="19" fillId="0" borderId="0" xfId="0" applyFont="1" applyBorder="1"/>
    <xf numFmtId="0" fontId="20" fillId="0" borderId="0" xfId="0" applyFont="1" applyBorder="1"/>
    <xf numFmtId="3" fontId="32" fillId="0" borderId="0" xfId="0" applyNumberFormat="1" applyFont="1"/>
    <xf numFmtId="164" fontId="6" fillId="0" borderId="4" xfId="1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3" fontId="0" fillId="0" borderId="0" xfId="0" applyNumberFormat="1"/>
    <xf numFmtId="0" fontId="21" fillId="0" borderId="0" xfId="0" applyFont="1"/>
    <xf numFmtId="0" fontId="24" fillId="0" borderId="0" xfId="0" applyFont="1" applyAlignment="1">
      <alignment horizontal="left"/>
    </xf>
    <xf numFmtId="4" fontId="21" fillId="0" borderId="19" xfId="0" applyNumberFormat="1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9" fontId="21" fillId="0" borderId="2" xfId="0" applyNumberFormat="1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3" fillId="0" borderId="11" xfId="0" applyFont="1" applyBorder="1" applyAlignment="1"/>
    <xf numFmtId="0" fontId="27" fillId="4" borderId="9" xfId="0" applyFont="1" applyFill="1" applyBorder="1" applyAlignment="1">
      <alignment horizontal="center" vertical="center" wrapText="1"/>
    </xf>
    <xf numFmtId="0" fontId="27" fillId="4" borderId="10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25" fillId="4" borderId="15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left" vertical="center" wrapText="1"/>
    </xf>
    <xf numFmtId="0" fontId="28" fillId="3" borderId="17" xfId="0" applyFont="1" applyFill="1" applyBorder="1" applyAlignment="1">
      <alignment horizontal="left" vertical="center" wrapText="1"/>
    </xf>
    <xf numFmtId="0" fontId="28" fillId="3" borderId="3" xfId="0" applyFont="1" applyFill="1" applyBorder="1" applyAlignment="1">
      <alignment horizontal="left" vertical="center" wrapText="1"/>
    </xf>
    <xf numFmtId="0" fontId="25" fillId="4" borderId="5" xfId="0" applyFont="1" applyFill="1" applyBorder="1" applyAlignment="1">
      <alignment horizontal="center" vertical="center" wrapText="1"/>
    </xf>
    <xf numFmtId="0" fontId="29" fillId="4" borderId="5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8" fillId="4" borderId="6" xfId="0" applyFont="1" applyFill="1" applyBorder="1" applyAlignment="1">
      <alignment horizontal="center" vertical="center" wrapText="1"/>
    </xf>
    <xf numFmtId="0" fontId="22" fillId="4" borderId="6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7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1" fillId="3" borderId="17" xfId="0" applyFont="1" applyFill="1" applyBorder="1" applyAlignment="1">
      <alignment horizontal="left" vertical="center" wrapText="1"/>
    </xf>
    <xf numFmtId="0" fontId="21" fillId="3" borderId="3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27" fillId="4" borderId="5" xfId="0" applyFont="1" applyFill="1" applyBorder="1" applyAlignment="1">
      <alignment horizontal="center" vertical="center" wrapText="1"/>
    </xf>
    <xf numFmtId="0" fontId="27" fillId="4" borderId="6" xfId="0" applyFont="1" applyFill="1" applyBorder="1" applyAlignment="1">
      <alignment horizontal="center" vertical="center" wrapText="1"/>
    </xf>
    <xf numFmtId="0" fontId="23" fillId="0" borderId="17" xfId="0" applyFont="1" applyBorder="1" applyAlignment="1"/>
    <xf numFmtId="0" fontId="23" fillId="0" borderId="3" xfId="0" applyFont="1" applyBorder="1" applyAlignment="1"/>
    <xf numFmtId="4" fontId="21" fillId="0" borderId="17" xfId="0" applyNumberFormat="1" applyFont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center" vertical="center" wrapText="1"/>
    </xf>
    <xf numFmtId="0" fontId="33" fillId="4" borderId="5" xfId="0" applyFont="1" applyFill="1" applyBorder="1" applyAlignment="1">
      <alignment horizontal="center" vertical="center" wrapText="1"/>
    </xf>
    <xf numFmtId="0" fontId="33" fillId="4" borderId="6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4" fontId="21" fillId="0" borderId="22" xfId="0" applyNumberFormat="1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34" fillId="4" borderId="6" xfId="0" applyFont="1" applyFill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9" fontId="6" fillId="0" borderId="17" xfId="0" applyNumberFormat="1" applyFont="1" applyBorder="1" applyAlignment="1">
      <alignment horizontal="center" vertical="center" wrapText="1"/>
    </xf>
    <xf numFmtId="9" fontId="6" fillId="0" borderId="3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3" fontId="21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38100</xdr:rowOff>
    </xdr:from>
    <xdr:to>
      <xdr:col>2</xdr:col>
      <xdr:colOff>9525</xdr:colOff>
      <xdr:row>4</xdr:row>
      <xdr:rowOff>171450</xdr:rowOff>
    </xdr:to>
    <xdr:pic>
      <xdr:nvPicPr>
        <xdr:cNvPr id="2" name="Picture 1" descr="Logo CONIA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609600"/>
          <a:ext cx="144780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0"/>
  <sheetViews>
    <sheetView tabSelected="1" topLeftCell="A46" zoomScaleNormal="100" workbookViewId="0">
      <selection activeCell="A56" sqref="A56"/>
    </sheetView>
  </sheetViews>
  <sheetFormatPr baseColWidth="10" defaultRowHeight="15" x14ac:dyDescent="0.25"/>
  <cols>
    <col min="1" max="1" width="7" customWidth="1"/>
    <col min="2" max="2" width="21.7109375" customWidth="1"/>
    <col min="3" max="3" width="27.5703125" customWidth="1"/>
    <col min="4" max="4" width="19.42578125" customWidth="1"/>
    <col min="6" max="6" width="9.85546875" customWidth="1"/>
    <col min="7" max="7" width="16.140625" customWidth="1"/>
    <col min="8" max="8" width="9.140625" customWidth="1"/>
    <col min="9" max="9" width="12.42578125" customWidth="1"/>
    <col min="10" max="10" width="12.85546875" customWidth="1"/>
    <col min="11" max="11" width="13.5703125" customWidth="1"/>
  </cols>
  <sheetData>
    <row r="1" spans="1:11" ht="15.75" x14ac:dyDescent="0.25">
      <c r="A1" s="115" t="s">
        <v>12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15" customHeight="1" x14ac:dyDescent="0.25">
      <c r="A2" s="115" t="s">
        <v>15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1" ht="18" x14ac:dyDescent="0.25">
      <c r="A3" s="119" t="s">
        <v>16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spans="1:11" ht="18" x14ac:dyDescent="0.25">
      <c r="A4" s="118" t="s">
        <v>61</v>
      </c>
      <c r="B4" s="118"/>
      <c r="C4" s="118"/>
      <c r="D4" s="118"/>
      <c r="E4" s="118"/>
      <c r="F4" s="118"/>
      <c r="G4" s="118"/>
      <c r="H4" s="118"/>
      <c r="I4" s="118"/>
      <c r="J4" s="118"/>
      <c r="K4" s="118"/>
    </row>
    <row r="5" spans="1:11" ht="27.75" customHeight="1" thickBot="1" x14ac:dyDescent="0.3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</row>
    <row r="6" spans="1:11" ht="22.5" customHeight="1" thickBot="1" x14ac:dyDescent="0.3">
      <c r="A6" s="97" t="s">
        <v>18</v>
      </c>
      <c r="B6" s="123"/>
      <c r="C6" s="123"/>
      <c r="D6" s="123"/>
      <c r="E6" s="123"/>
      <c r="F6" s="123"/>
      <c r="G6" s="123"/>
      <c r="H6" s="123"/>
      <c r="I6" s="123"/>
      <c r="J6" s="123"/>
      <c r="K6" s="124"/>
    </row>
    <row r="7" spans="1:11" ht="15.75" customHeight="1" thickBot="1" x14ac:dyDescent="0.3">
      <c r="A7" s="102" t="s">
        <v>38</v>
      </c>
      <c r="B7" s="120" t="s">
        <v>14</v>
      </c>
      <c r="C7" s="121"/>
      <c r="D7" s="104" t="s">
        <v>0</v>
      </c>
      <c r="E7" s="104" t="s">
        <v>1</v>
      </c>
      <c r="F7" s="104" t="s">
        <v>27</v>
      </c>
      <c r="G7" s="107" t="s">
        <v>2</v>
      </c>
      <c r="H7" s="127" t="s">
        <v>7</v>
      </c>
      <c r="I7" s="128"/>
      <c r="J7" s="110" t="s">
        <v>10</v>
      </c>
      <c r="K7" s="110" t="s">
        <v>3</v>
      </c>
    </row>
    <row r="8" spans="1:11" x14ac:dyDescent="0.25">
      <c r="A8" s="103"/>
      <c r="B8" s="107" t="s">
        <v>4</v>
      </c>
      <c r="C8" s="107" t="s">
        <v>5</v>
      </c>
      <c r="D8" s="105"/>
      <c r="E8" s="105"/>
      <c r="F8" s="105"/>
      <c r="G8" s="108"/>
      <c r="H8" s="129" t="s">
        <v>6</v>
      </c>
      <c r="I8" s="129" t="s">
        <v>17</v>
      </c>
      <c r="J8" s="111"/>
      <c r="K8" s="125"/>
    </row>
    <row r="9" spans="1:11" ht="15.75" thickBot="1" x14ac:dyDescent="0.3">
      <c r="A9" s="117"/>
      <c r="B9" s="116"/>
      <c r="C9" s="116"/>
      <c r="D9" s="106"/>
      <c r="E9" s="106"/>
      <c r="F9" s="106"/>
      <c r="G9" s="109"/>
      <c r="H9" s="126"/>
      <c r="I9" s="130"/>
      <c r="J9" s="112"/>
      <c r="K9" s="126"/>
    </row>
    <row r="10" spans="1:11" ht="48.75" customHeight="1" thickBot="1" x14ac:dyDescent="0.3">
      <c r="A10" s="20">
        <v>1</v>
      </c>
      <c r="B10" s="21" t="s">
        <v>28</v>
      </c>
      <c r="C10" s="19" t="s">
        <v>46</v>
      </c>
      <c r="D10" s="20" t="s">
        <v>29</v>
      </c>
      <c r="E10" s="20" t="s">
        <v>8</v>
      </c>
      <c r="F10" s="22" t="s">
        <v>30</v>
      </c>
      <c r="G10" s="20" t="s">
        <v>31</v>
      </c>
      <c r="H10" s="20">
        <v>5</v>
      </c>
      <c r="I10" s="20">
        <v>25</v>
      </c>
      <c r="J10" s="23">
        <v>84787.5</v>
      </c>
      <c r="K10" s="23">
        <v>105000</v>
      </c>
    </row>
    <row r="11" spans="1:11" ht="15.75" customHeight="1" thickBot="1" x14ac:dyDescent="0.3">
      <c r="A11" s="18">
        <f>+A10</f>
        <v>1</v>
      </c>
      <c r="B11" s="113" t="s">
        <v>11</v>
      </c>
      <c r="C11" s="113"/>
      <c r="D11" s="113"/>
      <c r="E11" s="113"/>
      <c r="F11" s="113"/>
      <c r="G11" s="114"/>
      <c r="H11" s="19">
        <f>+SUM(H10:H10)</f>
        <v>5</v>
      </c>
      <c r="I11" s="19">
        <f>+SUM(I10:I10)</f>
        <v>25</v>
      </c>
      <c r="J11" s="24">
        <f>+J10</f>
        <v>84787.5</v>
      </c>
      <c r="K11" s="24">
        <f>+K10</f>
        <v>105000</v>
      </c>
    </row>
    <row r="12" spans="1:11" ht="15" customHeight="1" thickBot="1" x14ac:dyDescent="0.3">
      <c r="A12" s="87" t="s">
        <v>9</v>
      </c>
      <c r="B12" s="88"/>
      <c r="C12" s="88"/>
      <c r="D12" s="88"/>
      <c r="E12" s="88"/>
      <c r="F12" s="88"/>
      <c r="G12" s="89"/>
      <c r="H12" s="1"/>
      <c r="I12" s="1"/>
      <c r="J12" s="25" t="s">
        <v>14</v>
      </c>
      <c r="K12" s="24">
        <f>+K11*1.1</f>
        <v>115500.00000000001</v>
      </c>
    </row>
    <row r="13" spans="1:11" ht="15.75" thickBot="1" x14ac:dyDescent="0.3">
      <c r="A13" s="90" t="s">
        <v>22</v>
      </c>
      <c r="B13" s="133"/>
      <c r="C13" s="133"/>
      <c r="D13" s="133"/>
      <c r="E13" s="133"/>
      <c r="F13" s="133"/>
      <c r="G13" s="134"/>
      <c r="H13" s="2"/>
      <c r="I13" s="2"/>
      <c r="J13" s="135">
        <f>+K12+J11</f>
        <v>200287.5</v>
      </c>
      <c r="K13" s="89"/>
    </row>
    <row r="14" spans="1:11" x14ac:dyDescent="0.25">
      <c r="A14" s="3"/>
      <c r="B14" s="4"/>
      <c r="C14" s="4"/>
      <c r="D14" s="4"/>
      <c r="E14" s="4"/>
      <c r="F14" s="4"/>
      <c r="G14" s="4"/>
      <c r="H14" s="5"/>
      <c r="I14" s="5"/>
      <c r="J14" s="6"/>
      <c r="K14" s="7"/>
    </row>
    <row r="15" spans="1:11" ht="15.75" customHeight="1" thickBot="1" x14ac:dyDescent="0.3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</row>
    <row r="16" spans="1:11" ht="25.5" customHeight="1" thickBot="1" x14ac:dyDescent="0.3">
      <c r="A16" s="97" t="s">
        <v>39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24"/>
    </row>
    <row r="17" spans="1:11" ht="13.5" customHeight="1" thickBot="1" x14ac:dyDescent="0.3">
      <c r="A17" s="102" t="s">
        <v>38</v>
      </c>
      <c r="B17" s="120" t="s">
        <v>14</v>
      </c>
      <c r="C17" s="121"/>
      <c r="D17" s="104" t="s">
        <v>0</v>
      </c>
      <c r="E17" s="104" t="s">
        <v>1</v>
      </c>
      <c r="F17" s="104" t="s">
        <v>27</v>
      </c>
      <c r="G17" s="107" t="s">
        <v>2</v>
      </c>
      <c r="H17" s="127" t="s">
        <v>7</v>
      </c>
      <c r="I17" s="128"/>
      <c r="J17" s="110" t="s">
        <v>10</v>
      </c>
      <c r="K17" s="110" t="s">
        <v>3</v>
      </c>
    </row>
    <row r="18" spans="1:11" ht="13.5" customHeight="1" x14ac:dyDescent="0.25">
      <c r="A18" s="103"/>
      <c r="B18" s="107" t="s">
        <v>4</v>
      </c>
      <c r="C18" s="107" t="s">
        <v>5</v>
      </c>
      <c r="D18" s="105"/>
      <c r="E18" s="105"/>
      <c r="F18" s="105"/>
      <c r="G18" s="108"/>
      <c r="H18" s="129" t="s">
        <v>6</v>
      </c>
      <c r="I18" s="129" t="s">
        <v>17</v>
      </c>
      <c r="J18" s="111"/>
      <c r="K18" s="125"/>
    </row>
    <row r="19" spans="1:11" ht="13.5" customHeight="1" thickBot="1" x14ac:dyDescent="0.3">
      <c r="A19" s="117"/>
      <c r="B19" s="116"/>
      <c r="C19" s="116"/>
      <c r="D19" s="106"/>
      <c r="E19" s="106"/>
      <c r="F19" s="106"/>
      <c r="G19" s="109"/>
      <c r="H19" s="126"/>
      <c r="I19" s="130"/>
      <c r="J19" s="112"/>
      <c r="K19" s="126"/>
    </row>
    <row r="20" spans="1:11" ht="77.25" customHeight="1" thickBot="1" x14ac:dyDescent="0.3">
      <c r="A20" s="20">
        <v>1</v>
      </c>
      <c r="B20" s="45" t="s">
        <v>40</v>
      </c>
      <c r="C20" s="39" t="s">
        <v>41</v>
      </c>
      <c r="D20" s="40" t="s">
        <v>42</v>
      </c>
      <c r="E20" s="20" t="s">
        <v>8</v>
      </c>
      <c r="F20" s="22" t="s">
        <v>43</v>
      </c>
      <c r="G20" s="44" t="s">
        <v>44</v>
      </c>
      <c r="H20" s="38">
        <v>20</v>
      </c>
      <c r="I20" s="41">
        <v>10</v>
      </c>
      <c r="J20" s="42">
        <v>240000</v>
      </c>
      <c r="K20" s="43">
        <v>90000</v>
      </c>
    </row>
    <row r="21" spans="1:11" ht="13.5" customHeight="1" thickBot="1" x14ac:dyDescent="0.3">
      <c r="A21" s="18">
        <f>+A20</f>
        <v>1</v>
      </c>
      <c r="B21" s="113" t="s">
        <v>11</v>
      </c>
      <c r="C21" s="113"/>
      <c r="D21" s="113"/>
      <c r="E21" s="113"/>
      <c r="F21" s="113"/>
      <c r="G21" s="114"/>
      <c r="H21" s="19">
        <f>+SUM(H20:H20)</f>
        <v>20</v>
      </c>
      <c r="I21" s="19">
        <f>+SUM(I20:I20)</f>
        <v>10</v>
      </c>
      <c r="J21" s="24">
        <f>+J20</f>
        <v>240000</v>
      </c>
      <c r="K21" s="24">
        <f>+K20</f>
        <v>90000</v>
      </c>
    </row>
    <row r="22" spans="1:11" ht="15" customHeight="1" thickBot="1" x14ac:dyDescent="0.3">
      <c r="A22" s="87" t="s">
        <v>9</v>
      </c>
      <c r="B22" s="88"/>
      <c r="C22" s="88"/>
      <c r="D22" s="88"/>
      <c r="E22" s="88"/>
      <c r="F22" s="88"/>
      <c r="G22" s="89"/>
      <c r="H22" s="1"/>
      <c r="I22" s="1"/>
      <c r="J22" s="25" t="s">
        <v>14</v>
      </c>
      <c r="K22" s="24">
        <f>+K21*1.1</f>
        <v>99000.000000000015</v>
      </c>
    </row>
    <row r="23" spans="1:11" ht="18" customHeight="1" thickBot="1" x14ac:dyDescent="0.3">
      <c r="A23" s="90" t="s">
        <v>22</v>
      </c>
      <c r="B23" s="133"/>
      <c r="C23" s="133"/>
      <c r="D23" s="133"/>
      <c r="E23" s="133"/>
      <c r="F23" s="133"/>
      <c r="G23" s="134"/>
      <c r="H23" s="2"/>
      <c r="I23" s="2"/>
      <c r="J23" s="135">
        <f>+K22+J21</f>
        <v>339000</v>
      </c>
      <c r="K23" s="89"/>
    </row>
    <row r="24" spans="1:11" ht="18" customHeight="1" x14ac:dyDescent="0.25">
      <c r="A24" s="70"/>
      <c r="B24" s="71"/>
      <c r="C24" s="71"/>
      <c r="D24" s="71"/>
      <c r="E24" s="71"/>
      <c r="F24" s="71"/>
      <c r="G24" s="71"/>
      <c r="H24" s="72"/>
      <c r="I24" s="72"/>
      <c r="J24" s="73"/>
      <c r="K24" s="74"/>
    </row>
    <row r="25" spans="1:11" ht="15.75" customHeight="1" thickBot="1" x14ac:dyDescent="0.3">
      <c r="A25" s="13"/>
      <c r="B25" s="13"/>
      <c r="C25" s="13"/>
      <c r="D25" s="13"/>
      <c r="E25" s="13"/>
      <c r="F25" s="13"/>
      <c r="G25" s="13"/>
      <c r="H25" s="13"/>
      <c r="I25" s="14"/>
      <c r="J25" s="15"/>
      <c r="K25" s="16"/>
    </row>
    <row r="26" spans="1:11" ht="23.25" customHeight="1" thickBot="1" x14ac:dyDescent="0.3">
      <c r="A26" s="97" t="s">
        <v>37</v>
      </c>
      <c r="B26" s="123"/>
      <c r="C26" s="123"/>
      <c r="D26" s="123"/>
      <c r="E26" s="123"/>
      <c r="F26" s="123"/>
      <c r="G26" s="123"/>
      <c r="H26" s="123"/>
      <c r="I26" s="123"/>
      <c r="J26" s="123"/>
      <c r="K26" s="124"/>
    </row>
    <row r="27" spans="1:11" ht="15.75" customHeight="1" thickBot="1" x14ac:dyDescent="0.3">
      <c r="A27" s="102" t="s">
        <v>38</v>
      </c>
      <c r="B27" s="46" t="s">
        <v>14</v>
      </c>
      <c r="C27" s="47"/>
      <c r="D27" s="102" t="s">
        <v>0</v>
      </c>
      <c r="E27" s="102" t="s">
        <v>1</v>
      </c>
      <c r="F27" s="102" t="s">
        <v>27</v>
      </c>
      <c r="G27" s="102" t="s">
        <v>2</v>
      </c>
      <c r="H27" s="93" t="s">
        <v>7</v>
      </c>
      <c r="I27" s="94"/>
      <c r="J27" s="95" t="s">
        <v>10</v>
      </c>
      <c r="K27" s="95" t="s">
        <v>3</v>
      </c>
    </row>
    <row r="28" spans="1:11" x14ac:dyDescent="0.25">
      <c r="A28" s="103"/>
      <c r="B28" s="102" t="s">
        <v>4</v>
      </c>
      <c r="C28" s="102" t="s">
        <v>5</v>
      </c>
      <c r="D28" s="131"/>
      <c r="E28" s="131"/>
      <c r="F28" s="131"/>
      <c r="G28" s="103"/>
      <c r="H28" s="95" t="s">
        <v>6</v>
      </c>
      <c r="I28" s="95" t="s">
        <v>17</v>
      </c>
      <c r="J28" s="96"/>
      <c r="K28" s="100"/>
    </row>
    <row r="29" spans="1:11" ht="9" customHeight="1" thickBot="1" x14ac:dyDescent="0.3">
      <c r="A29" s="117"/>
      <c r="B29" s="131"/>
      <c r="C29" s="103"/>
      <c r="D29" s="131"/>
      <c r="E29" s="132"/>
      <c r="F29" s="132"/>
      <c r="G29" s="103"/>
      <c r="H29" s="100"/>
      <c r="I29" s="101"/>
      <c r="J29" s="96"/>
      <c r="K29" s="100"/>
    </row>
    <row r="30" spans="1:11" ht="33.75" customHeight="1" thickBot="1" x14ac:dyDescent="0.3">
      <c r="A30" s="26">
        <v>1</v>
      </c>
      <c r="B30" s="28" t="s">
        <v>33</v>
      </c>
      <c r="C30" s="30" t="s">
        <v>36</v>
      </c>
      <c r="D30" s="20" t="s">
        <v>25</v>
      </c>
      <c r="E30" s="31" t="s">
        <v>8</v>
      </c>
      <c r="F30" s="32" t="s">
        <v>59</v>
      </c>
      <c r="G30" s="31" t="s">
        <v>20</v>
      </c>
      <c r="H30" s="64">
        <v>18</v>
      </c>
      <c r="I30" s="64">
        <v>36</v>
      </c>
      <c r="J30" s="65">
        <v>45000</v>
      </c>
      <c r="K30" s="65">
        <v>33000</v>
      </c>
    </row>
    <row r="31" spans="1:11" ht="29.25" customHeight="1" thickBot="1" x14ac:dyDescent="0.3">
      <c r="A31" s="27">
        <v>1</v>
      </c>
      <c r="B31" s="28" t="s">
        <v>35</v>
      </c>
      <c r="C31" s="29" t="s">
        <v>34</v>
      </c>
      <c r="D31" s="20" t="s">
        <v>25</v>
      </c>
      <c r="E31" s="31" t="s">
        <v>8</v>
      </c>
      <c r="F31" s="32" t="s">
        <v>60</v>
      </c>
      <c r="G31" s="31" t="s">
        <v>32</v>
      </c>
      <c r="H31" s="64">
        <v>7</v>
      </c>
      <c r="I31" s="64">
        <v>119</v>
      </c>
      <c r="J31" s="65">
        <v>31211.5</v>
      </c>
      <c r="K31" s="65">
        <v>37000</v>
      </c>
    </row>
    <row r="32" spans="1:11" ht="15.75" customHeight="1" thickBot="1" x14ac:dyDescent="0.3">
      <c r="A32" s="18">
        <f>+A31+A30</f>
        <v>2</v>
      </c>
      <c r="B32" s="113" t="s">
        <v>13</v>
      </c>
      <c r="C32" s="113"/>
      <c r="D32" s="113"/>
      <c r="E32" s="113"/>
      <c r="F32" s="113"/>
      <c r="G32" s="114"/>
      <c r="H32" s="19">
        <f>SUM(H30:H31)</f>
        <v>25</v>
      </c>
      <c r="I32" s="19">
        <f>SUM(I30:I31)</f>
        <v>155</v>
      </c>
      <c r="J32" s="25">
        <f>SUM(J30:J31)</f>
        <v>76211.5</v>
      </c>
      <c r="K32" s="25">
        <f>SUM(K30:K31)</f>
        <v>70000</v>
      </c>
    </row>
    <row r="33" spans="1:11" ht="15.75" thickBot="1" x14ac:dyDescent="0.3">
      <c r="A33" s="90" t="s">
        <v>9</v>
      </c>
      <c r="B33" s="88"/>
      <c r="C33" s="88"/>
      <c r="D33" s="88"/>
      <c r="E33" s="88"/>
      <c r="F33" s="88"/>
      <c r="G33" s="88"/>
      <c r="H33" s="33"/>
      <c r="I33" s="33"/>
      <c r="J33" s="25"/>
      <c r="K33" s="25">
        <f>+K32*1.1</f>
        <v>77000</v>
      </c>
    </row>
    <row r="34" spans="1:11" ht="15.75" thickBot="1" x14ac:dyDescent="0.3">
      <c r="A34" s="91" t="s">
        <v>24</v>
      </c>
      <c r="B34" s="92"/>
      <c r="C34" s="92"/>
      <c r="D34" s="92"/>
      <c r="E34" s="92"/>
      <c r="F34" s="92"/>
      <c r="G34" s="92"/>
      <c r="H34" s="34"/>
      <c r="I34" s="35"/>
      <c r="J34" s="85">
        <f>+J32+K33</f>
        <v>153211.5</v>
      </c>
      <c r="K34" s="86"/>
    </row>
    <row r="35" spans="1:11" x14ac:dyDescent="0.25">
      <c r="A35" s="70"/>
      <c r="B35" s="71"/>
      <c r="C35" s="71"/>
      <c r="D35" s="71"/>
      <c r="E35" s="71"/>
      <c r="F35" s="71"/>
      <c r="G35" s="71"/>
      <c r="H35" s="55"/>
      <c r="I35" s="75"/>
      <c r="J35" s="76"/>
      <c r="K35" s="63"/>
    </row>
    <row r="36" spans="1:11" ht="15.75" thickBot="1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 ht="15.75" thickBot="1" x14ac:dyDescent="0.3">
      <c r="A37" s="97" t="s">
        <v>26</v>
      </c>
      <c r="B37" s="98"/>
      <c r="C37" s="98"/>
      <c r="D37" s="98"/>
      <c r="E37" s="98"/>
      <c r="F37" s="98"/>
      <c r="G37" s="98"/>
      <c r="H37" s="98"/>
      <c r="I37" s="98"/>
      <c r="J37" s="98"/>
      <c r="K37" s="99"/>
    </row>
    <row r="38" spans="1:11" ht="15.75" thickBot="1" x14ac:dyDescent="0.3">
      <c r="A38" s="102" t="s">
        <v>38</v>
      </c>
      <c r="B38" s="46" t="s">
        <v>14</v>
      </c>
      <c r="C38" s="47"/>
      <c r="D38" s="102" t="s">
        <v>0</v>
      </c>
      <c r="E38" s="102" t="s">
        <v>1</v>
      </c>
      <c r="F38" s="102" t="s">
        <v>27</v>
      </c>
      <c r="G38" s="102" t="s">
        <v>2</v>
      </c>
      <c r="H38" s="93" t="s">
        <v>7</v>
      </c>
      <c r="I38" s="94"/>
      <c r="J38" s="95" t="s">
        <v>10</v>
      </c>
      <c r="K38" s="95" t="s">
        <v>3</v>
      </c>
    </row>
    <row r="39" spans="1:11" x14ac:dyDescent="0.25">
      <c r="A39" s="103"/>
      <c r="B39" s="102" t="s">
        <v>4</v>
      </c>
      <c r="C39" s="102" t="s">
        <v>5</v>
      </c>
      <c r="D39" s="131"/>
      <c r="E39" s="131"/>
      <c r="F39" s="131"/>
      <c r="G39" s="103"/>
      <c r="H39" s="95" t="s">
        <v>6</v>
      </c>
      <c r="I39" s="95" t="s">
        <v>17</v>
      </c>
      <c r="J39" s="96"/>
      <c r="K39" s="100"/>
    </row>
    <row r="40" spans="1:11" ht="15.75" thickBot="1" x14ac:dyDescent="0.3">
      <c r="A40" s="117"/>
      <c r="B40" s="131"/>
      <c r="C40" s="103"/>
      <c r="D40" s="131"/>
      <c r="E40" s="131"/>
      <c r="F40" s="131"/>
      <c r="G40" s="103"/>
      <c r="H40" s="100"/>
      <c r="I40" s="101"/>
      <c r="J40" s="96"/>
      <c r="K40" s="100"/>
    </row>
    <row r="41" spans="1:11" ht="29.25" thickBot="1" x14ac:dyDescent="0.3">
      <c r="A41" s="48">
        <v>1</v>
      </c>
      <c r="B41" s="49" t="s">
        <v>57</v>
      </c>
      <c r="C41" s="36" t="s">
        <v>45</v>
      </c>
      <c r="D41" s="50" t="s">
        <v>19</v>
      </c>
      <c r="E41" s="17" t="s">
        <v>8</v>
      </c>
      <c r="F41" s="51" t="s">
        <v>58</v>
      </c>
      <c r="G41" s="17" t="s">
        <v>21</v>
      </c>
      <c r="H41" s="17">
        <v>12</v>
      </c>
      <c r="I41" s="17">
        <v>53</v>
      </c>
      <c r="J41" s="52">
        <v>36993</v>
      </c>
      <c r="K41" s="53">
        <v>73340</v>
      </c>
    </row>
    <row r="42" spans="1:11" ht="15.75" thickBot="1" x14ac:dyDescent="0.3">
      <c r="A42" s="37">
        <f>+A41</f>
        <v>1</v>
      </c>
      <c r="B42" s="90" t="s">
        <v>11</v>
      </c>
      <c r="C42" s="113"/>
      <c r="D42" s="113"/>
      <c r="E42" s="113"/>
      <c r="F42" s="113"/>
      <c r="G42" s="114"/>
      <c r="H42" s="54">
        <f>+H41</f>
        <v>12</v>
      </c>
      <c r="I42" s="54">
        <f>SUM(I41:I41)</f>
        <v>53</v>
      </c>
      <c r="J42" s="25">
        <f>SUM(J41:J41)</f>
        <v>36993</v>
      </c>
      <c r="K42" s="25">
        <f>+K41</f>
        <v>73340</v>
      </c>
    </row>
    <row r="43" spans="1:11" ht="15.75" thickBot="1" x14ac:dyDescent="0.3">
      <c r="A43" s="90" t="s">
        <v>9</v>
      </c>
      <c r="B43" s="88"/>
      <c r="C43" s="88"/>
      <c r="D43" s="88"/>
      <c r="E43" s="88"/>
      <c r="F43" s="88"/>
      <c r="G43" s="88"/>
      <c r="H43" s="9"/>
      <c r="I43" s="10"/>
      <c r="J43" s="25" t="s">
        <v>14</v>
      </c>
      <c r="K43" s="24">
        <f>(K42+(K42*0.1))</f>
        <v>80674</v>
      </c>
    </row>
    <row r="44" spans="1:11" ht="15.75" thickBot="1" x14ac:dyDescent="0.3">
      <c r="A44" s="90" t="s">
        <v>23</v>
      </c>
      <c r="B44" s="133"/>
      <c r="C44" s="133"/>
      <c r="D44" s="133"/>
      <c r="E44" s="133"/>
      <c r="F44" s="133"/>
      <c r="G44" s="133"/>
      <c r="H44" s="11"/>
      <c r="I44" s="12"/>
      <c r="J44" s="144">
        <f>+K43+J42</f>
        <v>117667</v>
      </c>
      <c r="K44" s="145"/>
    </row>
    <row r="45" spans="1:11" x14ac:dyDescent="0.25">
      <c r="A45" s="70"/>
      <c r="B45" s="71"/>
      <c r="C45" s="71"/>
      <c r="D45" s="71"/>
      <c r="E45" s="71"/>
      <c r="F45" s="71"/>
      <c r="G45" s="71"/>
      <c r="H45" s="77"/>
      <c r="I45" s="78"/>
      <c r="J45" s="76"/>
      <c r="K45" s="63"/>
    </row>
    <row r="46" spans="1:11" ht="15.75" thickBot="1" x14ac:dyDescent="0.3"/>
    <row r="47" spans="1:11" ht="15.75" thickBot="1" x14ac:dyDescent="0.3">
      <c r="A47" s="97" t="s">
        <v>12</v>
      </c>
      <c r="B47" s="98"/>
      <c r="C47" s="98"/>
      <c r="D47" s="98"/>
      <c r="E47" s="98"/>
      <c r="F47" s="98"/>
      <c r="G47" s="98"/>
      <c r="H47" s="98"/>
      <c r="I47" s="98"/>
      <c r="J47" s="98"/>
      <c r="K47" s="99"/>
    </row>
    <row r="48" spans="1:11" ht="15.75" customHeight="1" thickBot="1" x14ac:dyDescent="0.3">
      <c r="A48" s="107" t="s">
        <v>47</v>
      </c>
      <c r="B48" s="120" t="s">
        <v>48</v>
      </c>
      <c r="C48" s="141"/>
      <c r="D48" s="104" t="s">
        <v>0</v>
      </c>
      <c r="E48" s="104" t="s">
        <v>1</v>
      </c>
      <c r="F48" s="102" t="s">
        <v>27</v>
      </c>
      <c r="G48" s="127" t="s">
        <v>2</v>
      </c>
      <c r="H48" s="120" t="s">
        <v>7</v>
      </c>
      <c r="I48" s="141"/>
      <c r="J48" s="136" t="s">
        <v>49</v>
      </c>
      <c r="K48" s="136" t="s">
        <v>50</v>
      </c>
    </row>
    <row r="49" spans="1:11" ht="15" customHeight="1" x14ac:dyDescent="0.25">
      <c r="A49" s="139"/>
      <c r="B49" s="107" t="s">
        <v>51</v>
      </c>
      <c r="C49" s="107" t="s">
        <v>5</v>
      </c>
      <c r="D49" s="105"/>
      <c r="E49" s="105"/>
      <c r="F49" s="131"/>
      <c r="G49" s="142"/>
      <c r="H49" s="149" t="s">
        <v>6</v>
      </c>
      <c r="I49" s="149" t="s">
        <v>52</v>
      </c>
      <c r="J49" s="137"/>
      <c r="K49" s="137"/>
    </row>
    <row r="50" spans="1:11" ht="15.75" thickBot="1" x14ac:dyDescent="0.3">
      <c r="A50" s="140"/>
      <c r="B50" s="140"/>
      <c r="C50" s="140"/>
      <c r="D50" s="106"/>
      <c r="E50" s="106"/>
      <c r="F50" s="131"/>
      <c r="G50" s="143"/>
      <c r="H50" s="150"/>
      <c r="I50" s="150"/>
      <c r="J50" s="138"/>
      <c r="K50" s="138"/>
    </row>
    <row r="51" spans="1:11" ht="29.25" thickBot="1" x14ac:dyDescent="0.3">
      <c r="A51" s="56">
        <v>1</v>
      </c>
      <c r="B51" s="56" t="s">
        <v>53</v>
      </c>
      <c r="C51" s="56" t="s">
        <v>54</v>
      </c>
      <c r="D51" s="56" t="s">
        <v>53</v>
      </c>
      <c r="E51" s="57" t="s">
        <v>8</v>
      </c>
      <c r="F51" s="56">
        <v>23</v>
      </c>
      <c r="G51" s="56" t="s">
        <v>55</v>
      </c>
      <c r="H51" s="56">
        <v>50</v>
      </c>
      <c r="I51" s="58">
        <v>0</v>
      </c>
      <c r="J51" s="80">
        <v>10000</v>
      </c>
      <c r="K51" s="80">
        <v>0</v>
      </c>
    </row>
    <row r="52" spans="1:11" ht="30" customHeight="1" thickBot="1" x14ac:dyDescent="0.3">
      <c r="A52" s="56">
        <v>1</v>
      </c>
      <c r="B52" s="56" t="s">
        <v>53</v>
      </c>
      <c r="C52" s="56" t="s">
        <v>54</v>
      </c>
      <c r="D52" s="56" t="s">
        <v>53</v>
      </c>
      <c r="E52" s="57" t="s">
        <v>8</v>
      </c>
      <c r="F52" s="56">
        <v>28</v>
      </c>
      <c r="G52" s="56" t="s">
        <v>56</v>
      </c>
      <c r="H52" s="56">
        <v>50</v>
      </c>
      <c r="I52" s="58">
        <v>0</v>
      </c>
      <c r="J52" s="80">
        <v>10000</v>
      </c>
      <c r="K52" s="80">
        <v>0</v>
      </c>
    </row>
    <row r="53" spans="1:11" ht="15.75" customHeight="1" thickBot="1" x14ac:dyDescent="0.3">
      <c r="A53" s="37">
        <f>+A52+A51</f>
        <v>2</v>
      </c>
      <c r="B53" s="146" t="s">
        <v>67</v>
      </c>
      <c r="C53" s="147"/>
      <c r="D53" s="147"/>
      <c r="E53" s="147"/>
      <c r="F53" s="147"/>
      <c r="G53" s="148"/>
      <c r="H53" s="59">
        <f>+H52+H51</f>
        <v>100</v>
      </c>
      <c r="I53" s="59">
        <f>+I52+I51</f>
        <v>0</v>
      </c>
      <c r="J53" s="80">
        <f>SUM(J51:J52)</f>
        <v>20000</v>
      </c>
      <c r="K53" s="80">
        <f>+K52+K51</f>
        <v>0</v>
      </c>
    </row>
    <row r="54" spans="1:11" ht="15.75" customHeight="1" thickBot="1" x14ac:dyDescent="0.3">
      <c r="A54" s="151" t="s">
        <v>9</v>
      </c>
      <c r="B54" s="152"/>
      <c r="C54" s="152"/>
      <c r="D54" s="152"/>
      <c r="E54" s="152"/>
      <c r="F54" s="152"/>
      <c r="G54" s="153"/>
      <c r="H54" s="60"/>
      <c r="I54" s="61"/>
      <c r="J54" s="81" t="s">
        <v>14</v>
      </c>
      <c r="K54" s="81">
        <f>+K53*1.1</f>
        <v>0</v>
      </c>
    </row>
    <row r="55" spans="1:11" ht="15.75" customHeight="1" thickBot="1" x14ac:dyDescent="0.3">
      <c r="A55" s="146" t="s">
        <v>68</v>
      </c>
      <c r="B55" s="147"/>
      <c r="C55" s="147"/>
      <c r="D55" s="147"/>
      <c r="E55" s="147"/>
      <c r="F55" s="147"/>
      <c r="G55" s="148"/>
      <c r="H55" s="62"/>
      <c r="I55" s="62"/>
      <c r="J55" s="154">
        <f>+J53+K54</f>
        <v>20000</v>
      </c>
      <c r="K55" s="155"/>
    </row>
    <row r="57" spans="1:11" x14ac:dyDescent="0.25">
      <c r="B57" s="68" t="s">
        <v>66</v>
      </c>
      <c r="C57" s="68" t="s">
        <v>14</v>
      </c>
      <c r="D57" s="84" t="s">
        <v>63</v>
      </c>
      <c r="E57" s="84"/>
      <c r="F57" s="79">
        <f>+I11+I21+I32+I42+I52</f>
        <v>243</v>
      </c>
      <c r="G57" s="8"/>
      <c r="H57" s="66"/>
      <c r="I57" s="67"/>
      <c r="J57" s="66"/>
    </row>
    <row r="58" spans="1:11" x14ac:dyDescent="0.25">
      <c r="B58" s="68" t="s">
        <v>65</v>
      </c>
      <c r="C58" s="68" t="s">
        <v>14</v>
      </c>
      <c r="D58" s="84" t="s">
        <v>64</v>
      </c>
      <c r="E58" s="84"/>
      <c r="F58" s="82">
        <f>+H11+H21+H32+H42+H53</f>
        <v>162</v>
      </c>
    </row>
    <row r="59" spans="1:11" x14ac:dyDescent="0.25">
      <c r="D59" s="83" t="s">
        <v>62</v>
      </c>
      <c r="E59" s="83" t="s">
        <v>14</v>
      </c>
      <c r="F59" s="156">
        <f>+F58+F57</f>
        <v>405</v>
      </c>
    </row>
    <row r="60" spans="1:11" x14ac:dyDescent="0.25">
      <c r="A60" s="69"/>
    </row>
  </sheetData>
  <mergeCells count="95">
    <mergeCell ref="A54:G54"/>
    <mergeCell ref="A55:G55"/>
    <mergeCell ref="J55:K55"/>
    <mergeCell ref="F48:F50"/>
    <mergeCell ref="G48:G50"/>
    <mergeCell ref="H48:I48"/>
    <mergeCell ref="J44:K44"/>
    <mergeCell ref="B53:G53"/>
    <mergeCell ref="K48:K50"/>
    <mergeCell ref="B49:B50"/>
    <mergeCell ref="C49:C50"/>
    <mergeCell ref="H49:H50"/>
    <mergeCell ref="I49:I50"/>
    <mergeCell ref="J48:J50"/>
    <mergeCell ref="A47:K47"/>
    <mergeCell ref="A27:A29"/>
    <mergeCell ref="G27:G29"/>
    <mergeCell ref="A26:K26"/>
    <mergeCell ref="J27:J29"/>
    <mergeCell ref="E27:E29"/>
    <mergeCell ref="B28:B29"/>
    <mergeCell ref="C28:C29"/>
    <mergeCell ref="H27:I27"/>
    <mergeCell ref="B32:G32"/>
    <mergeCell ref="I28:I29"/>
    <mergeCell ref="A48:A50"/>
    <mergeCell ref="B48:C48"/>
    <mergeCell ref="D48:D50"/>
    <mergeCell ref="E48:E50"/>
    <mergeCell ref="B18:B19"/>
    <mergeCell ref="A23:G23"/>
    <mergeCell ref="J23:K23"/>
    <mergeCell ref="C18:C19"/>
    <mergeCell ref="H18:H19"/>
    <mergeCell ref="I18:I19"/>
    <mergeCell ref="B21:G21"/>
    <mergeCell ref="A22:G22"/>
    <mergeCell ref="A13:G13"/>
    <mergeCell ref="J13:K13"/>
    <mergeCell ref="B39:B40"/>
    <mergeCell ref="A38:A40"/>
    <mergeCell ref="K38:K40"/>
    <mergeCell ref="G38:G40"/>
    <mergeCell ref="A16:K16"/>
    <mergeCell ref="A17:A19"/>
    <mergeCell ref="B17:C17"/>
    <mergeCell ref="D17:D19"/>
    <mergeCell ref="E17:E19"/>
    <mergeCell ref="F17:F19"/>
    <mergeCell ref="G17:G19"/>
    <mergeCell ref="H17:I17"/>
    <mergeCell ref="J17:J19"/>
    <mergeCell ref="K17:K19"/>
    <mergeCell ref="E38:E40"/>
    <mergeCell ref="F38:F40"/>
    <mergeCell ref="D38:D40"/>
    <mergeCell ref="A44:G44"/>
    <mergeCell ref="A43:G43"/>
    <mergeCell ref="B42:G42"/>
    <mergeCell ref="B11:G11"/>
    <mergeCell ref="A1:K1"/>
    <mergeCell ref="A2:K2"/>
    <mergeCell ref="C8:C9"/>
    <mergeCell ref="B8:B9"/>
    <mergeCell ref="A7:A9"/>
    <mergeCell ref="A4:K4"/>
    <mergeCell ref="A3:K3"/>
    <mergeCell ref="B7:C7"/>
    <mergeCell ref="A5:K5"/>
    <mergeCell ref="A6:K6"/>
    <mergeCell ref="K7:K9"/>
    <mergeCell ref="H7:I7"/>
    <mergeCell ref="H8:H9"/>
    <mergeCell ref="I8:I9"/>
    <mergeCell ref="D7:D9"/>
    <mergeCell ref="E7:E9"/>
    <mergeCell ref="F7:F9"/>
    <mergeCell ref="G7:G9"/>
    <mergeCell ref="J7:J9"/>
    <mergeCell ref="D57:E57"/>
    <mergeCell ref="D58:E58"/>
    <mergeCell ref="J34:K34"/>
    <mergeCell ref="A12:G12"/>
    <mergeCell ref="A33:G33"/>
    <mergeCell ref="A34:G34"/>
    <mergeCell ref="H38:I38"/>
    <mergeCell ref="J38:J40"/>
    <mergeCell ref="A37:K37"/>
    <mergeCell ref="H39:H40"/>
    <mergeCell ref="I39:I40"/>
    <mergeCell ref="C39:C40"/>
    <mergeCell ref="K27:K29"/>
    <mergeCell ref="D27:D29"/>
    <mergeCell ref="H28:H29"/>
    <mergeCell ref="F27:F29"/>
  </mergeCells>
  <pageMargins left="0.51181102362204722" right="0.23622047244094491" top="0.43307086614173229" bottom="0.35433070866141736" header="0.31496062992125984" footer="0.31496062992125984"/>
  <pageSetup scale="80" orientation="landscape" r:id="rId1"/>
  <headerFooter>
    <oddFooter>&amp;C1.Carmen 2018/Programación Capacitación Trimestral/Programación 1er. Trimestre</oddFooter>
  </headerFooter>
  <rowBreaks count="1" manualBreakCount="1">
    <brk id="24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PROG. FEBRERO</vt:lpstr>
      <vt:lpstr>'PROG. FEBRERO'!Área_de_impresión</vt:lpstr>
      <vt:lpstr>'PROG. FEBRERO'!Títulos_a_imprimir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</dc:creator>
  <cp:lastModifiedBy>carmen mestre</cp:lastModifiedBy>
  <cp:lastPrinted>2018-02-16T17:33:02Z</cp:lastPrinted>
  <dcterms:created xsi:type="dcterms:W3CDTF">2015-11-30T18:04:44Z</dcterms:created>
  <dcterms:modified xsi:type="dcterms:W3CDTF">2018-03-08T16:42:35Z</dcterms:modified>
</cp:coreProperties>
</file>