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FEBRERO\"/>
    </mc:Choice>
  </mc:AlternateContent>
  <xr:revisionPtr revIDLastSave="0" documentId="13_ncr:1_{AFD66002-192A-4FDB-A7EE-B6FE5E0C98EB}" xr6:coauthVersionLast="45" xr6:coauthVersionMax="45" xr10:uidLastSave="{00000000-0000-0000-0000-000000000000}"/>
  <bookViews>
    <workbookView xWindow="-120" yWindow="-120" windowWidth="20730" windowHeight="11160" tabRatio="855" activeTab="1" xr2:uid="{00000000-000D-0000-FFFF-FFFF00000000}"/>
  </bookViews>
  <sheets>
    <sheet name="ENERO" sheetId="1" r:id="rId1"/>
    <sheet name="FEBRERO" sheetId="14" r:id="rId2"/>
    <sheet name="Hoja1" sheetId="26" state="hidden" r:id="rId3"/>
    <sheet name="MARZO" sheetId="15" state="hidden" r:id="rId4"/>
    <sheet name="MAYO" sheetId="17" state="hidden" r:id="rId5"/>
    <sheet name="JUNIO" sheetId="18" state="hidden" r:id="rId6"/>
    <sheet name="JULIO" sheetId="19" state="hidden" r:id="rId7"/>
    <sheet name="AGOSTO" sheetId="20" state="hidden" r:id="rId8"/>
    <sheet name="SEPTIEMBRE" sheetId="21" state="hidden" r:id="rId9"/>
    <sheet name="OCTUBRE" sheetId="22" state="hidden" r:id="rId10"/>
    <sheet name="NOVIEMBRE" sheetId="23" state="hidden" r:id="rId11"/>
    <sheet name="DICIEMBRE" sheetId="25" state="hidden" r:id="rId12"/>
    <sheet name="DEPARTAMENTO" sheetId="24" state="hidden" r:id="rId13"/>
  </sheets>
  <definedNames>
    <definedName name="_xlnm.Print_Area" localSheetId="0">ENERO!$A$1:$M$70</definedName>
    <definedName name="_xlnm.Print_Area" localSheetId="6">JULIO!$A$1:$K$76</definedName>
    <definedName name="_xlnm.Print_Area" localSheetId="5">JUNIO!$A$1:$K$80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JULIO!$1:$6</definedName>
    <definedName name="_xlnm.Print_Titles" localSheetId="5">JUNIO!$1:$6</definedName>
    <definedName name="_xlnm.Print_Titles" localSheetId="4">MAYO!$1:$6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4" l="1"/>
  <c r="C61" i="14"/>
  <c r="G60" i="14"/>
  <c r="G61" i="14"/>
  <c r="G62" i="14"/>
  <c r="C70" i="14"/>
  <c r="L49" i="14"/>
  <c r="C60" i="14"/>
  <c r="M50" i="14" l="1"/>
  <c r="L50" i="14"/>
  <c r="K50" i="14"/>
  <c r="K51" i="14" s="1"/>
  <c r="J50" i="14"/>
  <c r="G59" i="14" s="1"/>
  <c r="I50" i="14"/>
  <c r="H50" i="14"/>
  <c r="F50" i="14"/>
  <c r="A50" i="14"/>
  <c r="J52" i="14" l="1"/>
  <c r="I40" i="14" l="1"/>
  <c r="H40" i="14"/>
  <c r="J40" i="14" l="1"/>
  <c r="L11" i="15" l="1"/>
  <c r="M25" i="15" l="1"/>
  <c r="L25" i="15"/>
  <c r="K25" i="15"/>
  <c r="K26" i="15" s="1"/>
  <c r="J25" i="15"/>
  <c r="I25" i="15"/>
  <c r="H25" i="15"/>
  <c r="F25" i="15"/>
  <c r="A25" i="15"/>
  <c r="J27" i="15" l="1"/>
  <c r="M27" i="14"/>
  <c r="L27" i="14"/>
  <c r="K27" i="14"/>
  <c r="J27" i="14"/>
  <c r="I27" i="14"/>
  <c r="C63" i="14" s="1"/>
  <c r="H27" i="14"/>
  <c r="C62" i="14" s="1"/>
  <c r="F27" i="14"/>
  <c r="A27" i="14"/>
  <c r="C64" i="14" l="1"/>
  <c r="F40" i="14"/>
  <c r="N41" i="1" l="1"/>
  <c r="N43" i="1"/>
  <c r="N42" i="1"/>
  <c r="N44" i="1" s="1"/>
  <c r="N19" i="1"/>
  <c r="N29" i="1"/>
  <c r="N28" i="1"/>
  <c r="N31" i="1" s="1"/>
  <c r="N30" i="1"/>
  <c r="N22" i="1"/>
  <c r="N13" i="1"/>
  <c r="N21" i="1"/>
  <c r="N20" i="1"/>
  <c r="N11" i="1" l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42" i="19"/>
  <c r="C42" i="19"/>
  <c r="E41" i="19"/>
  <c r="C41" i="19"/>
  <c r="G36" i="19"/>
  <c r="M15" i="19"/>
  <c r="L15" i="19"/>
  <c r="K15" i="19"/>
  <c r="K16" i="19" s="1"/>
  <c r="J15" i="19"/>
  <c r="I15" i="19"/>
  <c r="H15" i="19"/>
  <c r="F15" i="19"/>
  <c r="A15" i="19"/>
  <c r="E42" i="18"/>
  <c r="C42" i="18"/>
  <c r="E41" i="18"/>
  <c r="C41" i="18"/>
  <c r="G36" i="18"/>
  <c r="M15" i="18"/>
  <c r="L15" i="18"/>
  <c r="K15" i="18"/>
  <c r="K16" i="18" s="1"/>
  <c r="J15" i="18"/>
  <c r="I15" i="18"/>
  <c r="H15" i="18"/>
  <c r="F15" i="18"/>
  <c r="A15" i="18"/>
  <c r="E41" i="17"/>
  <c r="C41" i="17"/>
  <c r="E40" i="17"/>
  <c r="C40" i="17"/>
  <c r="G35" i="17"/>
  <c r="M14" i="17"/>
  <c r="L14" i="17"/>
  <c r="K14" i="17"/>
  <c r="K15" i="17" s="1"/>
  <c r="J14" i="17"/>
  <c r="I14" i="17"/>
  <c r="H14" i="17"/>
  <c r="F14" i="17"/>
  <c r="A14" i="17"/>
  <c r="E40" i="15"/>
  <c r="C40" i="15"/>
  <c r="E39" i="15"/>
  <c r="C39" i="15"/>
  <c r="G34" i="15"/>
  <c r="M13" i="15"/>
  <c r="L13" i="15"/>
  <c r="K13" i="15"/>
  <c r="K14" i="15" s="1"/>
  <c r="J13" i="15"/>
  <c r="I13" i="15"/>
  <c r="H13" i="15"/>
  <c r="F13" i="15"/>
  <c r="A13" i="15"/>
  <c r="E71" i="14"/>
  <c r="E70" i="14"/>
  <c r="J15" i="15" l="1"/>
  <c r="J17" i="18"/>
  <c r="J16" i="17"/>
  <c r="J17" i="19"/>
  <c r="M14" i="14"/>
  <c r="L14" i="14"/>
  <c r="K14" i="14"/>
  <c r="K15" i="14" s="1"/>
  <c r="J14" i="14"/>
  <c r="I14" i="14"/>
  <c r="H14" i="14"/>
  <c r="F14" i="14"/>
  <c r="A14" i="14"/>
  <c r="J16" i="14" l="1"/>
  <c r="C50" i="1"/>
  <c r="M42" i="1"/>
  <c r="L42" i="1"/>
  <c r="M31" i="1"/>
  <c r="L31" i="1"/>
  <c r="M20" i="1"/>
  <c r="G52" i="1" s="1"/>
  <c r="L20" i="1"/>
  <c r="M11" i="1"/>
  <c r="L11" i="1"/>
  <c r="G51" i="1" s="1"/>
  <c r="K42" i="1"/>
  <c r="K43" i="1" s="1"/>
  <c r="J42" i="1"/>
  <c r="I42" i="1"/>
  <c r="H42" i="1"/>
  <c r="F42" i="1"/>
  <c r="A42" i="1"/>
  <c r="J44" i="1" l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K50" i="18" l="1"/>
  <c r="K51" i="18" s="1"/>
  <c r="J50" i="18"/>
  <c r="I50" i="18"/>
  <c r="H50" i="18"/>
  <c r="F50" i="18"/>
  <c r="A50" i="18"/>
  <c r="J52" i="18" l="1"/>
  <c r="H57" i="18" l="1"/>
  <c r="C58" i="18"/>
  <c r="C57" i="18"/>
  <c r="C56" i="18"/>
  <c r="C55" i="18"/>
  <c r="C60" i="18" l="1"/>
  <c r="H58" i="18" l="1"/>
  <c r="H60" i="18" s="1"/>
  <c r="J11" i="1" l="1"/>
  <c r="K11" i="1"/>
  <c r="N12" i="1" l="1"/>
  <c r="K12" i="1"/>
  <c r="J13" i="1"/>
  <c r="I11" i="1"/>
  <c r="H11" i="1"/>
  <c r="K20" i="1" l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<sst xmlns="http://schemas.openxmlformats.org/spreadsheetml/2006/main" count="1169" uniqueCount="231">
  <si>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</si>
  <si>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</si>
  <si>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</si>
  <si>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</si>
  <si>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</si>
  <si>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</si>
  <si>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</si>
  <si>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</si>
  <si>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</si>
  <si>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</si>
  <si>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</si>
  <si>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</si>
  <si>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</si>
  <si>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</si>
  <si>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</si>
  <si>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</si>
  <si>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</si>
  <si>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</si>
  <si>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</si>
  <si>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</si>
  <si>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</si>
  <si>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</si>
  <si>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</si>
  <si>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</si>
  <si>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</si>
  <si>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</si>
  <si>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</si>
  <si>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</si>
  <si>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</si>
  <si>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</si>
  <si>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</si>
  <si>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</si>
  <si>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</si>
  <si>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</si>
  <si>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</si>
  <si>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</si>
  <si>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</si>
  <si>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</si>
  <si>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</si>
  <si>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</si>
  <si>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</si>
  <si>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</si>
  <si>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</si>
  <si>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</si>
  <si>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</si>
  <si>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</si>
  <si>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</si>
  <si>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</si>
  <si>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</si>
  <si>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</si>
  <si>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</si>
  <si>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</si>
  <si>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>CAPACITACIÓN Y DIFUSIÓN DE TECNOLOGÍAS</t>
  </si>
  <si>
    <t>DEPARTAMENTO PLANIFICACIÓN  Y  DESARROLLO</t>
  </si>
  <si>
    <t>Hato Mayor</t>
  </si>
  <si>
    <t>Higüey</t>
  </si>
  <si>
    <t>Ramón Jiménez, Eduardo López, Vinicio Escarramán y José Hernández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</si>
  <si>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</si>
  <si>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</si>
  <si>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</si>
  <si>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</si>
  <si>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</si>
  <si>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</si>
  <si>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</si>
  <si>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t>Junio 25 al 28</t>
  </si>
  <si>
    <t>Sabaneta, La Vega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</si>
  <si>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</si>
  <si>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Productores líderes</t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</si>
  <si>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</si>
  <si>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</si>
  <si>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</si>
  <si>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</si>
  <si>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</si>
  <si>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</si>
  <si>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</si>
  <si>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</si>
  <si>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</si>
  <si>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</si>
  <si>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</si>
  <si>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</si>
  <si>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</si>
  <si>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</si>
  <si>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</si>
  <si>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</si>
  <si>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</si>
  <si>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</si>
  <si>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</si>
  <si>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</si>
  <si>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</si>
  <si>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</si>
  <si>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</si>
  <si>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</si>
  <si>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</si>
  <si>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</si>
  <si>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</si>
  <si>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</si>
  <si>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</si>
  <si>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</si>
  <si>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</si>
  <si>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</si>
  <si>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</si>
  <si>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</si>
  <si>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</si>
  <si>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</si>
  <si>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</si>
  <si>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</si>
  <si>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</si>
  <si>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</si>
  <si>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</si>
  <si>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</si>
  <si>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</si>
  <si>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</si>
  <si>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</si>
  <si>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</si>
  <si>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</si>
  <si>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</si>
  <si>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</si>
  <si>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</si>
  <si>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</si>
  <si>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</si>
  <si>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</si>
  <si>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</si>
  <si>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</si>
  <si>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</si>
  <si>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</si>
  <si>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</si>
  <si>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</si>
  <si>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</si>
  <si>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</si>
  <si>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</si>
  <si>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</si>
  <si>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</si>
  <si>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</si>
  <si>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</si>
  <si>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</si>
  <si>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</si>
  <si>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</si>
  <si>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</si>
  <si>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</si>
  <si>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</si>
  <si>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</si>
  <si>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</si>
  <si>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</si>
  <si>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</si>
  <si>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</si>
  <si>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</si>
  <si>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</si>
  <si>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</si>
  <si>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</si>
  <si>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</si>
  <si>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</si>
  <si>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</si>
  <si>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</si>
  <si>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</si>
  <si>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EJECUCIÓN  DE CAPACITACIÓN AGROPECUARIA  ENERO  2020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</si>
  <si>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</si>
  <si>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</si>
  <si>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</si>
  <si>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</si>
  <si>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</si>
  <si>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</si>
  <si>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</si>
  <si>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</si>
  <si>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</si>
  <si>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</si>
  <si>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</si>
  <si>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</si>
  <si>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</si>
  <si>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</si>
  <si>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</si>
  <si>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</si>
  <si>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</si>
  <si>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</si>
  <si>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</si>
  <si>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</si>
  <si>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</si>
  <si>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</si>
  <si>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</si>
  <si>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</si>
  <si>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</si>
  <si>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</si>
  <si>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</si>
  <si>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</si>
  <si>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</si>
  <si>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</si>
  <si>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EJECUCIÓN  DE CAPACITACIÓN AGROPECUARIA  FEBRERO  2020</t>
  </si>
  <si>
    <t>EJECUCIÓN  DE CAPACITACIÓN AGROPECUARIA  MARZO  2020</t>
  </si>
  <si>
    <t>Costo Logístico :</t>
  </si>
  <si>
    <t>Costo Facilitadores:</t>
  </si>
  <si>
    <t>EJECUCIÓN  DE CAPACITACIÓN AGROPECUARIA MAYO  2020</t>
  </si>
  <si>
    <t>Costo Facilitadores :</t>
  </si>
  <si>
    <t>EJECUCIÓN  DE CAPACITACIÓN AGROPECUARIA  JULIO  2020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</si>
  <si>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</si>
  <si>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</si>
  <si>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</si>
  <si>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</si>
  <si>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</si>
  <si>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</si>
  <si>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</si>
  <si>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</si>
  <si>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</si>
  <si>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</si>
  <si>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</si>
  <si>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</si>
  <si>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</si>
  <si>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</si>
  <si>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</si>
  <si>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</si>
  <si>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Transferencia de Tecnologías en Musáceas (Plátano)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</si>
  <si>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</si>
  <si>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</si>
  <si>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</si>
  <si>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</si>
  <si>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</si>
  <si>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</si>
  <si>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</si>
  <si>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Altamira, Puerto Plata</t>
  </si>
  <si>
    <t>Transferencia de Tecnologías en Cebolla</t>
  </si>
  <si>
    <t>Marzo 12 y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</si>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</sst>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17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9" fontId="0" fillId="0" borderId="0" xfId="2" applyFont="1"/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4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7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JUNIO!$B$64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JUNIO!$D$64:$D$65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JUNIO!$E$64:$E$65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JULIO!$D$61:$D$62</c:f>
              <c:numCache>
                <c:formatCode>General</c:formatCode>
                <c:ptCount val="2"/>
              </c:numCache>
            </c:numRef>
          </c:cat>
          <c:val>
            <c:numRef>
              <c:f>JULIO!$E$61:$E$62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8B58976-307E-4312-A278-F006A2B95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9D2A61-D825-49E5-95E4-F4F92EE7E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A8A6B797-9854-4270-A6E5-FBB1FB0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990145-F57F-453B-A4E3-F857D595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52B77B1-55BD-4F4A-8D55-95427CAC8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80F5021-E0DA-4CCB-83DF-B68D543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CC6B43-E859-4D7E-A7A9-2F49E2A86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7BB81-929F-4EED-A54F-3E9F2F05A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C4015AB6-3512-4FA5-A383-6EE78E0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0977F7-67AF-4F92-A8F9-DED6DC985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5CF313E-EE9E-44E7-9424-EEDCBC6AF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F8C812E2-D296-4314-9E42-860E6426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6" name="Picture 1" descr="Logo CONIAF">
          <a:extLst>
            <a:ext uri="{FF2B5EF4-FFF2-40B4-BE49-F238E27FC236}">
              <a16:creationId xmlns:a16="http://schemas.microsoft.com/office/drawing/2014/main" id="{FC99D6BF-1604-43C5-A976-5FE7C38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1</xdr:col>
      <xdr:colOff>933450</xdr:colOff>
      <xdr:row>4</xdr:row>
      <xdr:rowOff>19051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"/>
          <a:ext cx="1257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9524</xdr:rowOff>
    </xdr:from>
    <xdr:to>
      <xdr:col>2</xdr:col>
      <xdr:colOff>1257301</xdr:colOff>
      <xdr:row>78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65</xdr:row>
      <xdr:rowOff>180974</xdr:rowOff>
    </xdr:from>
    <xdr:to>
      <xdr:col>6</xdr:col>
      <xdr:colOff>571500</xdr:colOff>
      <xdr:row>78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64</xdr:row>
      <xdr:rowOff>0</xdr:rowOff>
    </xdr:from>
    <xdr:to>
      <xdr:col>8</xdr:col>
      <xdr:colOff>257175</xdr:colOff>
      <xdr:row>76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180974</xdr:rowOff>
    </xdr:from>
    <xdr:to>
      <xdr:col>3</xdr:col>
      <xdr:colOff>123826</xdr:colOff>
      <xdr:row>75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37" zoomScaleNormal="100" workbookViewId="0">
      <selection activeCell="D47" sqref="D47:H47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7" ht="15" customHeight="1" x14ac:dyDescent="0.25">
      <c r="A2" s="314" t="s">
        <v>37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7" ht="15" customHeight="1" x14ac:dyDescent="0.25">
      <c r="C3" s="348" t="s">
        <v>154</v>
      </c>
      <c r="D3" s="348"/>
      <c r="E3" s="348"/>
      <c r="F3" s="348"/>
      <c r="G3" s="348"/>
      <c r="H3" s="348"/>
      <c r="I3" s="348"/>
      <c r="J3" s="348"/>
      <c r="K3" s="348"/>
      <c r="L3" s="55"/>
      <c r="M3" s="55"/>
    </row>
    <row r="5" spans="1:17" ht="15.75" thickBot="1" x14ac:dyDescent="0.3">
      <c r="A5" s="323" t="s">
        <v>40</v>
      </c>
      <c r="B5" s="323"/>
      <c r="C5" s="323"/>
      <c r="D5" s="1"/>
      <c r="E5" s="1"/>
      <c r="F5" s="1"/>
      <c r="G5" s="1"/>
      <c r="H5" s="23"/>
      <c r="I5" s="23"/>
      <c r="J5" s="1"/>
      <c r="K5" s="1"/>
    </row>
    <row r="6" spans="1:17" ht="15.75" customHeight="1" thickBot="1" x14ac:dyDescent="0.3">
      <c r="A6" s="315" t="s">
        <v>0</v>
      </c>
      <c r="B6" s="319" t="s">
        <v>33</v>
      </c>
      <c r="C6" s="320"/>
      <c r="D6" s="345" t="s">
        <v>1</v>
      </c>
      <c r="E6" s="345" t="s">
        <v>14</v>
      </c>
      <c r="F6" s="345" t="s">
        <v>21</v>
      </c>
      <c r="G6" s="315" t="s">
        <v>2</v>
      </c>
      <c r="H6" s="335" t="s">
        <v>6</v>
      </c>
      <c r="I6" s="336"/>
      <c r="J6" s="311" t="s">
        <v>17</v>
      </c>
      <c r="K6" s="311" t="s">
        <v>18</v>
      </c>
      <c r="L6" s="311" t="s">
        <v>180</v>
      </c>
      <c r="M6" s="311" t="s">
        <v>181</v>
      </c>
      <c r="N6" s="311" t="s">
        <v>204</v>
      </c>
    </row>
    <row r="7" spans="1:17" ht="15" customHeight="1" x14ac:dyDescent="0.25">
      <c r="A7" s="325"/>
      <c r="B7" s="315" t="s">
        <v>3</v>
      </c>
      <c r="C7" s="315" t="s">
        <v>4</v>
      </c>
      <c r="D7" s="346"/>
      <c r="E7" s="346"/>
      <c r="F7" s="346"/>
      <c r="G7" s="349"/>
      <c r="H7" s="351" t="s">
        <v>5</v>
      </c>
      <c r="I7" s="317" t="s">
        <v>48</v>
      </c>
      <c r="J7" s="327"/>
      <c r="K7" s="312"/>
      <c r="L7" s="327"/>
      <c r="M7" s="312"/>
      <c r="N7" s="312"/>
    </row>
    <row r="8" spans="1:17" ht="21.75" customHeight="1" thickBot="1" x14ac:dyDescent="0.3">
      <c r="A8" s="316"/>
      <c r="B8" s="316"/>
      <c r="C8" s="316"/>
      <c r="D8" s="347"/>
      <c r="E8" s="347"/>
      <c r="F8" s="347"/>
      <c r="G8" s="350"/>
      <c r="H8" s="352"/>
      <c r="I8" s="318"/>
      <c r="J8" s="328"/>
      <c r="K8" s="313"/>
      <c r="L8" s="328"/>
      <c r="M8" s="313"/>
      <c r="N8" s="313"/>
    </row>
    <row r="9" spans="1:17" ht="45.75" customHeight="1" thickBot="1" x14ac:dyDescent="0.3">
      <c r="A9" s="12">
        <v>1</v>
      </c>
      <c r="B9" s="41" t="s">
        <v>156</v>
      </c>
      <c r="C9" s="52" t="s">
        <v>27</v>
      </c>
      <c r="D9" s="51" t="s">
        <v>42</v>
      </c>
      <c r="E9" s="51" t="s">
        <v>157</v>
      </c>
      <c r="F9" s="12">
        <v>16</v>
      </c>
      <c r="G9" s="51" t="s">
        <v>205</v>
      </c>
      <c r="H9" s="24">
        <v>20</v>
      </c>
      <c r="I9" s="24">
        <v>16</v>
      </c>
      <c r="J9" s="279">
        <v>31506</v>
      </c>
      <c r="K9" s="279">
        <v>33200</v>
      </c>
      <c r="L9" s="279">
        <v>10000</v>
      </c>
      <c r="M9" s="279">
        <v>5900</v>
      </c>
      <c r="N9" s="280">
        <f>J9+K9+L9+M9</f>
        <v>80606</v>
      </c>
      <c r="Q9" s="275"/>
    </row>
    <row r="10" spans="1:17" ht="45.75" customHeight="1" thickBot="1" x14ac:dyDescent="0.3">
      <c r="A10" s="11">
        <v>1</v>
      </c>
      <c r="B10" s="41" t="s">
        <v>156</v>
      </c>
      <c r="C10" s="20" t="s">
        <v>27</v>
      </c>
      <c r="D10" s="51" t="s">
        <v>42</v>
      </c>
      <c r="E10" s="21" t="s">
        <v>158</v>
      </c>
      <c r="F10" s="11">
        <v>16</v>
      </c>
      <c r="G10" s="21" t="s">
        <v>159</v>
      </c>
      <c r="H10" s="13">
        <v>3</v>
      </c>
      <c r="I10" s="13">
        <v>28</v>
      </c>
      <c r="J10" s="281">
        <v>26550</v>
      </c>
      <c r="K10" s="281">
        <v>33200</v>
      </c>
      <c r="L10" s="281">
        <v>16650</v>
      </c>
      <c r="M10" s="281">
        <v>4900</v>
      </c>
      <c r="N10" s="280">
        <f>J10+K10+L10+M10</f>
        <v>81300</v>
      </c>
    </row>
    <row r="11" spans="1:17" ht="15.75" customHeight="1" thickBot="1" x14ac:dyDescent="0.3">
      <c r="A11" s="212">
        <f>SUM(A9:A10)</f>
        <v>2</v>
      </c>
      <c r="B11" s="337" t="s">
        <v>9</v>
      </c>
      <c r="C11" s="338"/>
      <c r="D11" s="338"/>
      <c r="E11" s="339"/>
      <c r="F11" s="20">
        <f>SUM(F9:F10)</f>
        <v>32</v>
      </c>
      <c r="G11" s="47"/>
      <c r="H11" s="20">
        <f>SUM(H9:H10)</f>
        <v>23</v>
      </c>
      <c r="I11" s="20">
        <f>SUM(I9:I10)</f>
        <v>44</v>
      </c>
      <c r="J11" s="38">
        <f>SUM(J9:J10)</f>
        <v>58056</v>
      </c>
      <c r="K11" s="38">
        <f>SUM(K9:K10)</f>
        <v>66400</v>
      </c>
      <c r="L11" s="210">
        <f t="shared" ref="L11:M11" si="0">SUM(L9:L10)</f>
        <v>26650</v>
      </c>
      <c r="M11" s="210">
        <f t="shared" si="0"/>
        <v>10800</v>
      </c>
      <c r="N11" s="274">
        <f>N9+N10</f>
        <v>161906</v>
      </c>
      <c r="O11" s="270"/>
      <c r="P11" s="16"/>
      <c r="Q11" s="16"/>
    </row>
    <row r="12" spans="1:17" ht="15.75" customHeight="1" thickBot="1" x14ac:dyDescent="0.3">
      <c r="A12" s="340" t="s">
        <v>8</v>
      </c>
      <c r="B12" s="341"/>
      <c r="C12" s="341"/>
      <c r="D12" s="341"/>
      <c r="E12" s="341"/>
      <c r="F12" s="341"/>
      <c r="G12" s="342"/>
      <c r="H12" s="37"/>
      <c r="I12" s="37"/>
      <c r="J12" s="38" t="s">
        <v>11</v>
      </c>
      <c r="K12" s="39">
        <f>+K11*1.1</f>
        <v>73040</v>
      </c>
      <c r="L12" s="210"/>
      <c r="M12" s="210"/>
      <c r="N12" s="272">
        <f>K11*0.1</f>
        <v>6640</v>
      </c>
      <c r="O12" s="271"/>
    </row>
    <row r="13" spans="1:17" ht="15.75" customHeight="1" thickBot="1" x14ac:dyDescent="0.3">
      <c r="A13" s="337" t="s">
        <v>24</v>
      </c>
      <c r="B13" s="343"/>
      <c r="C13" s="343"/>
      <c r="D13" s="343"/>
      <c r="E13" s="343"/>
      <c r="F13" s="343"/>
      <c r="G13" s="344"/>
      <c r="H13" s="40"/>
      <c r="I13" s="40"/>
      <c r="J13" s="329">
        <f>+J11+K12+L11+M11</f>
        <v>168546</v>
      </c>
      <c r="K13" s="330"/>
      <c r="L13" s="330"/>
      <c r="M13" s="331"/>
      <c r="N13" s="273">
        <f>N11+N12</f>
        <v>168546</v>
      </c>
      <c r="O13" s="271"/>
    </row>
    <row r="14" spans="1:17" x14ac:dyDescent="0.25">
      <c r="M14" s="53" t="s">
        <v>11</v>
      </c>
    </row>
    <row r="15" spans="1:17" ht="15.75" thickBot="1" x14ac:dyDescent="0.3">
      <c r="A15" s="324" t="s">
        <v>52</v>
      </c>
      <c r="B15" s="324"/>
      <c r="C15" s="324"/>
      <c r="D15" s="324"/>
      <c r="E15" s="324"/>
      <c r="F15" s="7"/>
      <c r="G15" s="7"/>
      <c r="H15" s="27"/>
      <c r="I15" s="27"/>
      <c r="J15" s="28"/>
      <c r="K15" s="29"/>
    </row>
    <row r="16" spans="1:17" ht="15.75" thickBot="1" x14ac:dyDescent="0.3">
      <c r="A16" s="315" t="s">
        <v>0</v>
      </c>
      <c r="B16" s="319" t="s">
        <v>33</v>
      </c>
      <c r="C16" s="320"/>
      <c r="D16" s="345" t="s">
        <v>1</v>
      </c>
      <c r="E16" s="345" t="s">
        <v>14</v>
      </c>
      <c r="F16" s="345" t="s">
        <v>21</v>
      </c>
      <c r="G16" s="315" t="s">
        <v>2</v>
      </c>
      <c r="H16" s="335" t="s">
        <v>6</v>
      </c>
      <c r="I16" s="336"/>
      <c r="J16" s="311" t="s">
        <v>17</v>
      </c>
      <c r="K16" s="311" t="s">
        <v>18</v>
      </c>
      <c r="L16" s="311" t="s">
        <v>180</v>
      </c>
      <c r="M16" s="311" t="s">
        <v>181</v>
      </c>
      <c r="N16" s="311" t="s">
        <v>204</v>
      </c>
    </row>
    <row r="17" spans="1:14" ht="15" customHeight="1" x14ac:dyDescent="0.25">
      <c r="A17" s="325"/>
      <c r="B17" s="315" t="s">
        <v>3</v>
      </c>
      <c r="C17" s="315" t="s">
        <v>4</v>
      </c>
      <c r="D17" s="346"/>
      <c r="E17" s="346"/>
      <c r="F17" s="346"/>
      <c r="G17" s="349"/>
      <c r="H17" s="317" t="s">
        <v>5</v>
      </c>
      <c r="I17" s="317" t="s">
        <v>48</v>
      </c>
      <c r="J17" s="327"/>
      <c r="K17" s="312"/>
      <c r="L17" s="327"/>
      <c r="M17" s="312"/>
      <c r="N17" s="312"/>
    </row>
    <row r="18" spans="1:14" ht="23.25" customHeight="1" thickBot="1" x14ac:dyDescent="0.3">
      <c r="A18" s="316"/>
      <c r="B18" s="316"/>
      <c r="C18" s="316"/>
      <c r="D18" s="347"/>
      <c r="E18" s="347"/>
      <c r="F18" s="347"/>
      <c r="G18" s="350"/>
      <c r="H18" s="313"/>
      <c r="I18" s="318"/>
      <c r="J18" s="328"/>
      <c r="K18" s="313"/>
      <c r="L18" s="328"/>
      <c r="M18" s="313"/>
      <c r="N18" s="313"/>
    </row>
    <row r="19" spans="1:14" ht="43.5" thickBot="1" x14ac:dyDescent="0.3">
      <c r="A19" s="41">
        <v>1</v>
      </c>
      <c r="B19" s="41" t="s">
        <v>161</v>
      </c>
      <c r="C19" s="52" t="s">
        <v>160</v>
      </c>
      <c r="D19" s="41" t="s">
        <v>162</v>
      </c>
      <c r="E19" s="42" t="s">
        <v>163</v>
      </c>
      <c r="F19" s="41">
        <v>24</v>
      </c>
      <c r="G19" s="41" t="s">
        <v>164</v>
      </c>
      <c r="H19" s="41">
        <v>18</v>
      </c>
      <c r="I19" s="41">
        <v>24</v>
      </c>
      <c r="J19" s="65">
        <v>55125</v>
      </c>
      <c r="K19" s="65">
        <v>45200</v>
      </c>
      <c r="L19" s="279">
        <v>21000</v>
      </c>
      <c r="M19" s="279">
        <v>4700</v>
      </c>
      <c r="N19" s="280">
        <f>J19+K19+L19+M19</f>
        <v>126025</v>
      </c>
    </row>
    <row r="20" spans="1:14" ht="15.75" customHeight="1" thickBot="1" x14ac:dyDescent="0.3">
      <c r="A20" s="213">
        <f>SUM(A19:A19)</f>
        <v>1</v>
      </c>
      <c r="B20" s="337" t="s">
        <v>9</v>
      </c>
      <c r="C20" s="338"/>
      <c r="D20" s="338"/>
      <c r="E20" s="339"/>
      <c r="F20" s="20">
        <f>+F19</f>
        <v>24</v>
      </c>
      <c r="G20" s="21"/>
      <c r="H20" s="20">
        <f t="shared" ref="H20:L20" si="1">+H19</f>
        <v>18</v>
      </c>
      <c r="I20" s="20">
        <f t="shared" si="1"/>
        <v>24</v>
      </c>
      <c r="J20" s="38">
        <f t="shared" si="1"/>
        <v>55125</v>
      </c>
      <c r="K20" s="38">
        <f t="shared" si="1"/>
        <v>45200</v>
      </c>
      <c r="L20" s="215">
        <f t="shared" si="1"/>
        <v>21000</v>
      </c>
      <c r="M20" s="215">
        <f>+M19</f>
        <v>4700</v>
      </c>
      <c r="N20" s="215">
        <f>+N19</f>
        <v>126025</v>
      </c>
    </row>
    <row r="21" spans="1:14" ht="15.75" thickBot="1" x14ac:dyDescent="0.3">
      <c r="A21" s="354" t="s">
        <v>8</v>
      </c>
      <c r="B21" s="355"/>
      <c r="C21" s="355"/>
      <c r="D21" s="355"/>
      <c r="E21" s="355"/>
      <c r="F21" s="355"/>
      <c r="G21" s="355"/>
      <c r="H21" s="37"/>
      <c r="I21" s="25"/>
      <c r="J21" s="38" t="s">
        <v>11</v>
      </c>
      <c r="K21" s="38">
        <f>+K20*1.1</f>
        <v>49720.000000000007</v>
      </c>
      <c r="L21" s="210" t="s">
        <v>11</v>
      </c>
      <c r="M21" s="210" t="s">
        <v>11</v>
      </c>
      <c r="N21" s="272">
        <f>K20*0.1</f>
        <v>4520</v>
      </c>
    </row>
    <row r="22" spans="1:14" ht="15.75" thickBot="1" x14ac:dyDescent="0.3">
      <c r="A22" s="356" t="s">
        <v>24</v>
      </c>
      <c r="B22" s="357"/>
      <c r="C22" s="357"/>
      <c r="D22" s="357"/>
      <c r="E22" s="357"/>
      <c r="F22" s="357"/>
      <c r="G22" s="357"/>
      <c r="H22" s="26"/>
      <c r="I22" s="26"/>
      <c r="J22" s="329">
        <f>+J20+K21+L20+M20</f>
        <v>130545</v>
      </c>
      <c r="K22" s="330"/>
      <c r="L22" s="330"/>
      <c r="M22" s="331"/>
      <c r="N22" s="273">
        <f>N20+N21</f>
        <v>130545</v>
      </c>
    </row>
    <row r="23" spans="1:14" x14ac:dyDescent="0.25">
      <c r="A23" s="71"/>
      <c r="B23" s="72"/>
      <c r="C23" s="72"/>
      <c r="D23" s="72"/>
      <c r="E23" s="72"/>
      <c r="F23" s="72"/>
      <c r="G23" s="72"/>
      <c r="H23" s="73"/>
      <c r="I23" s="73"/>
      <c r="J23" s="74"/>
      <c r="K23" s="75"/>
    </row>
    <row r="24" spans="1:14" ht="15.75" thickBot="1" x14ac:dyDescent="0.3">
      <c r="A24" s="324" t="s">
        <v>73</v>
      </c>
      <c r="B24" s="324"/>
      <c r="C24" s="324"/>
      <c r="D24" s="72"/>
      <c r="E24" s="72"/>
      <c r="F24" s="72"/>
      <c r="G24" s="72"/>
      <c r="H24" s="73"/>
      <c r="I24" s="73"/>
      <c r="J24" s="74"/>
      <c r="K24" s="75"/>
    </row>
    <row r="25" spans="1:14" ht="15.75" thickBot="1" x14ac:dyDescent="0.3">
      <c r="A25" s="315" t="s">
        <v>0</v>
      </c>
      <c r="B25" s="319" t="s">
        <v>33</v>
      </c>
      <c r="C25" s="320"/>
      <c r="D25" s="345" t="s">
        <v>1</v>
      </c>
      <c r="E25" s="345" t="s">
        <v>14</v>
      </c>
      <c r="F25" s="345" t="s">
        <v>21</v>
      </c>
      <c r="G25" s="315" t="s">
        <v>2</v>
      </c>
      <c r="H25" s="335" t="s">
        <v>6</v>
      </c>
      <c r="I25" s="336"/>
      <c r="J25" s="311" t="s">
        <v>17</v>
      </c>
      <c r="K25" s="311" t="s">
        <v>18</v>
      </c>
      <c r="L25" s="311" t="s">
        <v>180</v>
      </c>
      <c r="M25" s="311" t="s">
        <v>181</v>
      </c>
      <c r="N25" s="311" t="s">
        <v>204</v>
      </c>
    </row>
    <row r="26" spans="1:14" ht="15" customHeight="1" x14ac:dyDescent="0.25">
      <c r="A26" s="325"/>
      <c r="B26" s="315" t="s">
        <v>3</v>
      </c>
      <c r="C26" s="315" t="s">
        <v>4</v>
      </c>
      <c r="D26" s="346"/>
      <c r="E26" s="346"/>
      <c r="F26" s="346"/>
      <c r="G26" s="349"/>
      <c r="H26" s="351" t="s">
        <v>5</v>
      </c>
      <c r="I26" s="317" t="s">
        <v>48</v>
      </c>
      <c r="J26" s="327"/>
      <c r="K26" s="312"/>
      <c r="L26" s="327"/>
      <c r="M26" s="312"/>
      <c r="N26" s="312"/>
    </row>
    <row r="27" spans="1:14" ht="22.5" customHeight="1" thickBot="1" x14ac:dyDescent="0.3">
      <c r="A27" s="316"/>
      <c r="B27" s="316"/>
      <c r="C27" s="316"/>
      <c r="D27" s="347"/>
      <c r="E27" s="347"/>
      <c r="F27" s="347"/>
      <c r="G27" s="350"/>
      <c r="H27" s="352"/>
      <c r="I27" s="318"/>
      <c r="J27" s="328"/>
      <c r="K27" s="313"/>
      <c r="L27" s="328"/>
      <c r="M27" s="313"/>
      <c r="N27" s="313"/>
    </row>
    <row r="28" spans="1:14" ht="43.5" thickBot="1" x14ac:dyDescent="0.3">
      <c r="A28" s="12">
        <v>1</v>
      </c>
      <c r="B28" s="41" t="s">
        <v>169</v>
      </c>
      <c r="C28" s="52" t="s">
        <v>165</v>
      </c>
      <c r="D28" s="51" t="s">
        <v>168</v>
      </c>
      <c r="E28" s="51" t="s">
        <v>166</v>
      </c>
      <c r="F28" s="51">
        <v>4</v>
      </c>
      <c r="G28" s="51" t="s">
        <v>167</v>
      </c>
      <c r="H28" s="24">
        <v>35</v>
      </c>
      <c r="I28" s="24">
        <v>28</v>
      </c>
      <c r="J28" s="268">
        <v>30799</v>
      </c>
      <c r="K28" s="279">
        <v>30800</v>
      </c>
      <c r="L28" s="279">
        <v>9300</v>
      </c>
      <c r="M28" s="279">
        <v>3300</v>
      </c>
      <c r="N28" s="282">
        <f>J28+K28+L28+M28</f>
        <v>74199</v>
      </c>
    </row>
    <row r="29" spans="1:14" ht="29.25" thickBot="1" x14ac:dyDescent="0.3">
      <c r="A29" s="11">
        <v>1</v>
      </c>
      <c r="B29" s="41" t="s">
        <v>171</v>
      </c>
      <c r="C29" s="52" t="s">
        <v>172</v>
      </c>
      <c r="D29" s="51" t="s">
        <v>168</v>
      </c>
      <c r="E29" s="51" t="s">
        <v>175</v>
      </c>
      <c r="F29" s="51">
        <v>8</v>
      </c>
      <c r="G29" s="51" t="s">
        <v>55</v>
      </c>
      <c r="H29" s="24">
        <v>9</v>
      </c>
      <c r="I29" s="24">
        <v>15</v>
      </c>
      <c r="J29" s="45">
        <v>0</v>
      </c>
      <c r="K29" s="279">
        <v>11200</v>
      </c>
      <c r="L29" s="279">
        <v>6400</v>
      </c>
      <c r="M29" s="279">
        <v>4000</v>
      </c>
      <c r="N29" s="283">
        <f>J29+K29+L29+M29</f>
        <v>21600</v>
      </c>
    </row>
    <row r="30" spans="1:14" ht="43.5" thickBot="1" x14ac:dyDescent="0.3">
      <c r="A30" s="11">
        <v>1</v>
      </c>
      <c r="B30" s="41" t="s">
        <v>173</v>
      </c>
      <c r="C30" s="52" t="s">
        <v>160</v>
      </c>
      <c r="D30" s="51" t="s">
        <v>168</v>
      </c>
      <c r="E30" s="208" t="s">
        <v>174</v>
      </c>
      <c r="F30" s="11">
        <v>24</v>
      </c>
      <c r="G30" s="208" t="s">
        <v>170</v>
      </c>
      <c r="H30" s="13">
        <v>0</v>
      </c>
      <c r="I30" s="13">
        <v>33</v>
      </c>
      <c r="J30" s="276">
        <v>100200.1</v>
      </c>
      <c r="K30" s="281">
        <v>48650</v>
      </c>
      <c r="L30" s="279">
        <v>25511.040000000001</v>
      </c>
      <c r="M30" s="279">
        <v>3700</v>
      </c>
      <c r="N30" s="284">
        <f>J30+K30+L30+M30</f>
        <v>178061.14</v>
      </c>
    </row>
    <row r="31" spans="1:14" ht="15.75" thickBot="1" x14ac:dyDescent="0.3">
      <c r="A31" s="212">
        <f>SUM(A28:A30)</f>
        <v>3</v>
      </c>
      <c r="B31" s="337" t="s">
        <v>9</v>
      </c>
      <c r="C31" s="338"/>
      <c r="D31" s="338"/>
      <c r="E31" s="339"/>
      <c r="F31" s="209">
        <f>SUM(F28:F30)</f>
        <v>36</v>
      </c>
      <c r="G31" s="207"/>
      <c r="H31" s="209">
        <f>SUM(H28:H30)</f>
        <v>44</v>
      </c>
      <c r="I31" s="209">
        <f>SUM(I28:I30)</f>
        <v>76</v>
      </c>
      <c r="J31" s="210">
        <f>SUM(J28:J30)</f>
        <v>130999.1</v>
      </c>
      <c r="K31" s="210">
        <f>SUM(K28:K30)</f>
        <v>90650</v>
      </c>
      <c r="L31" s="210">
        <f t="shared" ref="L31:M31" si="2">SUM(L28:L30)</f>
        <v>41211.040000000001</v>
      </c>
      <c r="M31" s="210">
        <f t="shared" si="2"/>
        <v>11000</v>
      </c>
      <c r="N31" s="53">
        <f>SUM(N28:N30)</f>
        <v>273860.14</v>
      </c>
    </row>
    <row r="32" spans="1:14" ht="15.75" thickBot="1" x14ac:dyDescent="0.3">
      <c r="A32" s="340" t="s">
        <v>8</v>
      </c>
      <c r="B32" s="341"/>
      <c r="C32" s="341"/>
      <c r="D32" s="341"/>
      <c r="E32" s="341"/>
      <c r="F32" s="341"/>
      <c r="G32" s="342"/>
      <c r="H32" s="37"/>
      <c r="I32" s="37"/>
      <c r="J32" s="210" t="s">
        <v>11</v>
      </c>
      <c r="K32" s="39">
        <f>+K31*1.1</f>
        <v>99715.000000000015</v>
      </c>
      <c r="L32" s="39"/>
      <c r="M32" s="39"/>
      <c r="N32" s="272">
        <f>K31*0.1</f>
        <v>9065</v>
      </c>
    </row>
    <row r="33" spans="1:14" ht="15.75" thickBot="1" x14ac:dyDescent="0.3">
      <c r="A33" s="337" t="s">
        <v>24</v>
      </c>
      <c r="B33" s="343"/>
      <c r="C33" s="343"/>
      <c r="D33" s="343"/>
      <c r="E33" s="343"/>
      <c r="F33" s="343"/>
      <c r="G33" s="344"/>
      <c r="H33" s="40"/>
      <c r="I33" s="40"/>
      <c r="J33" s="329">
        <f>+J31+K32+L31+M31</f>
        <v>282925.14</v>
      </c>
      <c r="K33" s="330"/>
      <c r="L33" s="330"/>
      <c r="M33" s="331"/>
      <c r="N33" s="277">
        <f>SUM(N31:N32)</f>
        <v>282925.14</v>
      </c>
    </row>
    <row r="34" spans="1:14" x14ac:dyDescent="0.25">
      <c r="A34" s="71"/>
      <c r="B34" s="72"/>
      <c r="C34" s="72"/>
      <c r="D34" s="72"/>
      <c r="E34" s="72"/>
      <c r="F34" s="72"/>
      <c r="G34" s="72"/>
      <c r="H34" s="73"/>
      <c r="I34" s="73"/>
      <c r="J34" s="74"/>
      <c r="K34" s="75"/>
    </row>
    <row r="35" spans="1:14" x14ac:dyDescent="0.25">
      <c r="A35" s="71"/>
      <c r="B35" s="72"/>
      <c r="C35" s="72"/>
      <c r="D35" s="72"/>
      <c r="E35" s="72"/>
      <c r="F35" s="72"/>
      <c r="G35" s="72"/>
      <c r="H35" s="73"/>
      <c r="I35" s="73"/>
      <c r="J35" s="74"/>
      <c r="K35" s="75"/>
    </row>
    <row r="36" spans="1:14" x14ac:dyDescent="0.25">
      <c r="A36" s="71"/>
      <c r="B36" s="72"/>
      <c r="C36" s="72"/>
      <c r="D36" s="72"/>
      <c r="E36" s="72"/>
      <c r="F36" s="72"/>
      <c r="G36" s="72"/>
      <c r="H36" s="73"/>
      <c r="I36" s="73"/>
      <c r="J36" s="74"/>
      <c r="K36" s="75"/>
    </row>
    <row r="37" spans="1:14" ht="15.75" thickBot="1" x14ac:dyDescent="0.3">
      <c r="A37" s="321" t="s">
        <v>38</v>
      </c>
      <c r="B37" s="322"/>
      <c r="C37" s="322"/>
      <c r="D37" s="7"/>
      <c r="E37" s="7"/>
      <c r="F37" s="7"/>
      <c r="G37" s="7"/>
      <c r="H37" s="27"/>
      <c r="I37" s="27"/>
      <c r="J37" s="28"/>
      <c r="K37" s="29"/>
    </row>
    <row r="38" spans="1:14" ht="15.75" thickBot="1" x14ac:dyDescent="0.3">
      <c r="A38" s="315" t="s">
        <v>0</v>
      </c>
      <c r="B38" s="319" t="s">
        <v>33</v>
      </c>
      <c r="C38" s="320"/>
      <c r="D38" s="345" t="s">
        <v>1</v>
      </c>
      <c r="E38" s="345" t="s">
        <v>14</v>
      </c>
      <c r="F38" s="345" t="s">
        <v>21</v>
      </c>
      <c r="G38" s="315" t="s">
        <v>2</v>
      </c>
      <c r="H38" s="335" t="s">
        <v>6</v>
      </c>
      <c r="I38" s="336"/>
      <c r="J38" s="311" t="s">
        <v>17</v>
      </c>
      <c r="K38" s="311" t="s">
        <v>18</v>
      </c>
      <c r="L38" s="315" t="s">
        <v>180</v>
      </c>
      <c r="M38" s="311" t="s">
        <v>181</v>
      </c>
      <c r="N38" s="311" t="s">
        <v>204</v>
      </c>
    </row>
    <row r="39" spans="1:14" x14ac:dyDescent="0.25">
      <c r="A39" s="325"/>
      <c r="B39" s="315" t="s">
        <v>3</v>
      </c>
      <c r="C39" s="315" t="s">
        <v>4</v>
      </c>
      <c r="D39" s="346"/>
      <c r="E39" s="346"/>
      <c r="F39" s="346"/>
      <c r="G39" s="349"/>
      <c r="H39" s="317" t="s">
        <v>5</v>
      </c>
      <c r="I39" s="317" t="s">
        <v>48</v>
      </c>
      <c r="J39" s="327"/>
      <c r="K39" s="312"/>
      <c r="L39" s="332"/>
      <c r="M39" s="312"/>
      <c r="N39" s="312"/>
    </row>
    <row r="40" spans="1:14" ht="19.5" customHeight="1" thickBot="1" x14ac:dyDescent="0.3">
      <c r="A40" s="316"/>
      <c r="B40" s="316"/>
      <c r="C40" s="316"/>
      <c r="D40" s="347"/>
      <c r="E40" s="347"/>
      <c r="F40" s="347"/>
      <c r="G40" s="350"/>
      <c r="H40" s="313"/>
      <c r="I40" s="318"/>
      <c r="J40" s="328"/>
      <c r="K40" s="313"/>
      <c r="L40" s="333"/>
      <c r="M40" s="313"/>
      <c r="N40" s="313"/>
    </row>
    <row r="41" spans="1:14" ht="37.5" customHeight="1" thickBot="1" x14ac:dyDescent="0.3">
      <c r="A41" s="41">
        <v>1</v>
      </c>
      <c r="B41" s="41" t="s">
        <v>179</v>
      </c>
      <c r="C41" s="52" t="s">
        <v>176</v>
      </c>
      <c r="D41" s="41" t="s">
        <v>177</v>
      </c>
      <c r="E41" s="42" t="s">
        <v>178</v>
      </c>
      <c r="F41" s="41">
        <v>24</v>
      </c>
      <c r="G41" s="41" t="s">
        <v>31</v>
      </c>
      <c r="H41" s="41">
        <v>34</v>
      </c>
      <c r="I41" s="41">
        <v>36</v>
      </c>
      <c r="J41" s="65">
        <v>100005</v>
      </c>
      <c r="K41" s="65">
        <v>62600</v>
      </c>
      <c r="L41" s="279">
        <v>28000</v>
      </c>
      <c r="M41" s="279">
        <v>5100</v>
      </c>
      <c r="N41" s="280">
        <f>J41+K41+L41+M41</f>
        <v>195705</v>
      </c>
    </row>
    <row r="42" spans="1:14" ht="15.75" thickBot="1" x14ac:dyDescent="0.3">
      <c r="A42" s="213">
        <f>SUM(A41:A41)</f>
        <v>1</v>
      </c>
      <c r="B42" s="337" t="s">
        <v>9</v>
      </c>
      <c r="C42" s="338"/>
      <c r="D42" s="338"/>
      <c r="E42" s="339"/>
      <c r="F42" s="209">
        <f>SUM(F41:F41)</f>
        <v>24</v>
      </c>
      <c r="G42" s="208"/>
      <c r="H42" s="209">
        <f>SUM(H41:H41)</f>
        <v>34</v>
      </c>
      <c r="I42" s="209">
        <f>SUM(I41:I41)</f>
        <v>36</v>
      </c>
      <c r="J42" s="210">
        <f>SUM(J41:J41)</f>
        <v>100005</v>
      </c>
      <c r="K42" s="210">
        <f>SUM(K41:K41)</f>
        <v>62600</v>
      </c>
      <c r="L42" s="210">
        <f t="shared" ref="L42:M42" si="3">SUM(L41:L41)</f>
        <v>28000</v>
      </c>
      <c r="M42" s="210">
        <f t="shared" si="3"/>
        <v>5100</v>
      </c>
      <c r="N42" s="215">
        <f>+N41</f>
        <v>195705</v>
      </c>
    </row>
    <row r="43" spans="1:14" ht="15.75" thickBot="1" x14ac:dyDescent="0.3">
      <c r="A43" s="354" t="s">
        <v>8</v>
      </c>
      <c r="B43" s="355"/>
      <c r="C43" s="355"/>
      <c r="D43" s="355"/>
      <c r="E43" s="355"/>
      <c r="F43" s="355"/>
      <c r="G43" s="355"/>
      <c r="H43" s="37"/>
      <c r="I43" s="25"/>
      <c r="J43" s="210" t="s">
        <v>11</v>
      </c>
      <c r="K43" s="210">
        <f>+K42*1.1</f>
        <v>68860</v>
      </c>
      <c r="L43" s="45"/>
      <c r="M43" s="45"/>
      <c r="N43" s="272">
        <f>K42*0.1</f>
        <v>6260</v>
      </c>
    </row>
    <row r="44" spans="1:14" ht="15.75" thickBot="1" x14ac:dyDescent="0.3">
      <c r="A44" s="356" t="s">
        <v>24</v>
      </c>
      <c r="B44" s="357"/>
      <c r="C44" s="357"/>
      <c r="D44" s="357"/>
      <c r="E44" s="357"/>
      <c r="F44" s="357"/>
      <c r="G44" s="357"/>
      <c r="H44" s="26"/>
      <c r="I44" s="26"/>
      <c r="J44" s="329">
        <f>+J42+K43+L42+M42</f>
        <v>201965</v>
      </c>
      <c r="K44" s="330"/>
      <c r="L44" s="330"/>
      <c r="M44" s="331"/>
      <c r="N44" s="273">
        <f>N42+N43</f>
        <v>201965</v>
      </c>
    </row>
    <row r="45" spans="1:14" x14ac:dyDescent="0.25">
      <c r="A45" s="71"/>
      <c r="B45" s="72"/>
      <c r="C45" s="72"/>
      <c r="D45" s="72"/>
      <c r="E45" s="72"/>
      <c r="F45" s="72"/>
      <c r="G45" s="72"/>
      <c r="H45" s="73"/>
      <c r="I45" s="73"/>
      <c r="J45" s="74"/>
      <c r="K45" s="75"/>
    </row>
    <row r="46" spans="1:14" x14ac:dyDescent="0.25">
      <c r="A46" s="6"/>
      <c r="B46" s="7"/>
      <c r="C46" s="7"/>
      <c r="D46" s="7"/>
      <c r="E46" s="7"/>
      <c r="F46" s="7"/>
      <c r="G46" s="7"/>
      <c r="H46" s="30"/>
      <c r="I46" s="31"/>
      <c r="J46" s="32"/>
      <c r="K46" s="33"/>
    </row>
    <row r="47" spans="1:14" x14ac:dyDescent="0.25">
      <c r="B47" s="5"/>
      <c r="D47" s="358" t="s">
        <v>19</v>
      </c>
      <c r="E47" s="358"/>
      <c r="F47" s="358"/>
      <c r="G47" s="358"/>
      <c r="H47" s="358"/>
      <c r="I47" s="34"/>
    </row>
    <row r="48" spans="1:14" x14ac:dyDescent="0.25">
      <c r="B48" s="5"/>
      <c r="D48" s="18"/>
      <c r="E48" s="18"/>
      <c r="F48" s="18"/>
      <c r="G48" s="18"/>
      <c r="H48" s="18"/>
      <c r="I48" s="34"/>
    </row>
    <row r="49" spans="1:13" ht="15" customHeight="1" x14ac:dyDescent="0.25">
      <c r="A49" s="326" t="s">
        <v>29</v>
      </c>
      <c r="B49" s="326"/>
      <c r="C49" s="17">
        <f>+A11+A20+A28+A30+A42</f>
        <v>6</v>
      </c>
      <c r="E49" s="321" t="s">
        <v>25</v>
      </c>
      <c r="F49" s="321"/>
      <c r="G49" s="3">
        <f>+J11+J20+J31+J42</f>
        <v>344185.1</v>
      </c>
      <c r="H49" s="34"/>
      <c r="I49" s="216"/>
      <c r="J49" t="s">
        <v>11</v>
      </c>
    </row>
    <row r="50" spans="1:13" ht="15" customHeight="1" x14ac:dyDescent="0.25">
      <c r="A50" s="326" t="s">
        <v>155</v>
      </c>
      <c r="B50" s="326"/>
      <c r="C50" s="17">
        <f>+A29</f>
        <v>1</v>
      </c>
      <c r="E50" s="50" t="s">
        <v>26</v>
      </c>
      <c r="F50" s="14"/>
      <c r="G50" s="3">
        <f>+K12+K21+K32+K43</f>
        <v>291335</v>
      </c>
      <c r="H50" s="34"/>
      <c r="I50" s="216"/>
      <c r="L50" s="53" t="s">
        <v>11</v>
      </c>
    </row>
    <row r="51" spans="1:13" x14ac:dyDescent="0.25">
      <c r="A51" s="4" t="s">
        <v>50</v>
      </c>
      <c r="B51" s="2"/>
      <c r="C51" s="22">
        <f>+F42+F31+F20+F11</f>
        <v>116</v>
      </c>
      <c r="E51" s="4" t="s">
        <v>183</v>
      </c>
      <c r="F51" s="15"/>
      <c r="G51" s="3">
        <f>+L11+L20+L31+L42</f>
        <v>116861.04000000001</v>
      </c>
      <c r="H51" s="34"/>
      <c r="I51" s="34"/>
    </row>
    <row r="52" spans="1:13" x14ac:dyDescent="0.25">
      <c r="A52" s="4" t="s">
        <v>7</v>
      </c>
      <c r="B52" s="4"/>
      <c r="C52" s="35">
        <f>+H11+H20+H31+H42</f>
        <v>119</v>
      </c>
      <c r="E52" s="4" t="s">
        <v>182</v>
      </c>
      <c r="G52" s="3">
        <f>+M11+M20+M31+M42</f>
        <v>31600</v>
      </c>
      <c r="H52" s="34"/>
      <c r="I52" s="34"/>
    </row>
    <row r="53" spans="1:13" ht="27.75" customHeight="1" x14ac:dyDescent="0.25">
      <c r="A53" s="334" t="s">
        <v>49</v>
      </c>
      <c r="B53" s="334"/>
      <c r="C53" s="214">
        <f>+I42+I31+I20+I11</f>
        <v>180</v>
      </c>
      <c r="H53" s="34"/>
      <c r="I53" s="34"/>
    </row>
    <row r="54" spans="1:13" x14ac:dyDescent="0.25">
      <c r="A54" s="326" t="s">
        <v>13</v>
      </c>
      <c r="B54" s="326"/>
      <c r="C54" s="214">
        <f>+C53+C52</f>
        <v>299</v>
      </c>
      <c r="E54" s="353" t="s">
        <v>20</v>
      </c>
      <c r="F54" s="353"/>
      <c r="G54" s="9">
        <f>+G49+G50+G51+G52</f>
        <v>783981.14</v>
      </c>
      <c r="H54" s="34"/>
      <c r="I54" s="34"/>
      <c r="M54" s="53" t="s">
        <v>11</v>
      </c>
    </row>
    <row r="57" spans="1:13" x14ac:dyDescent="0.25">
      <c r="C57" s="44" t="s">
        <v>23</v>
      </c>
      <c r="D57" s="43"/>
    </row>
    <row r="59" spans="1:13" x14ac:dyDescent="0.25">
      <c r="B59" s="4" t="s">
        <v>29</v>
      </c>
      <c r="C59" s="211">
        <f>+C49</f>
        <v>6</v>
      </c>
      <c r="D59" s="4" t="s">
        <v>15</v>
      </c>
      <c r="E59" s="217">
        <f>+C52</f>
        <v>119</v>
      </c>
    </row>
    <row r="60" spans="1:13" x14ac:dyDescent="0.25">
      <c r="B60" s="98" t="s">
        <v>155</v>
      </c>
      <c r="C60" s="211">
        <v>1</v>
      </c>
      <c r="D60" s="4" t="s">
        <v>22</v>
      </c>
      <c r="E60" s="217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4"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C3:K3"/>
    <mergeCell ref="A6:A8"/>
    <mergeCell ref="B6:C6"/>
    <mergeCell ref="D6:D8"/>
    <mergeCell ref="E6:E8"/>
    <mergeCell ref="F6:F8"/>
    <mergeCell ref="G6:G8"/>
    <mergeCell ref="H6:I6"/>
    <mergeCell ref="J6:J8"/>
    <mergeCell ref="K6:K8"/>
    <mergeCell ref="B7:B8"/>
    <mergeCell ref="C7:C8"/>
    <mergeCell ref="H7:H8"/>
    <mergeCell ref="I7:I8"/>
    <mergeCell ref="B11:E11"/>
    <mergeCell ref="B17:B18"/>
    <mergeCell ref="A32:G32"/>
    <mergeCell ref="A33:G33"/>
    <mergeCell ref="A24:C24"/>
    <mergeCell ref="A16:A18"/>
    <mergeCell ref="B16:C16"/>
    <mergeCell ref="D16:D18"/>
    <mergeCell ref="E16:E18"/>
    <mergeCell ref="C17:C18"/>
    <mergeCell ref="D25:D27"/>
    <mergeCell ref="E25:E27"/>
    <mergeCell ref="B26:B27"/>
    <mergeCell ref="C26:C27"/>
    <mergeCell ref="A12:G12"/>
    <mergeCell ref="A13:G13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N16:N18"/>
    <mergeCell ref="N25:N27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577E-2681-43E2-8190-16A71EA18921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6" t="s">
        <v>10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6.5" x14ac:dyDescent="0.25">
      <c r="A2" s="386" t="s">
        <v>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</row>
    <row r="4" spans="1:11" ht="16.5" x14ac:dyDescent="0.25">
      <c r="A4" s="348" t="s">
        <v>84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6.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7" spans="1:11" x14ac:dyDescent="0.25">
      <c r="A7" s="321" t="s">
        <v>52</v>
      </c>
      <c r="B7" s="322"/>
      <c r="C7" s="322"/>
      <c r="D7" s="7"/>
      <c r="E7" s="7"/>
      <c r="F7" s="7"/>
      <c r="G7" s="7"/>
      <c r="H7" s="27"/>
      <c r="I7" s="27"/>
      <c r="J7" s="28"/>
      <c r="K7" s="29"/>
    </row>
    <row r="8" spans="1:11" ht="15.75" thickBot="1" x14ac:dyDescent="0.3">
      <c r="A8" s="118"/>
      <c r="B8" s="120"/>
      <c r="C8" s="120"/>
      <c r="D8" s="7"/>
      <c r="E8" s="7"/>
      <c r="F8" s="7"/>
      <c r="G8" s="7"/>
      <c r="H8" s="27"/>
      <c r="I8" s="27"/>
      <c r="J8" s="28"/>
      <c r="K8" s="29"/>
    </row>
    <row r="9" spans="1:11" ht="15.75" thickBot="1" x14ac:dyDescent="0.3">
      <c r="A9" s="370" t="s">
        <v>0</v>
      </c>
      <c r="B9" s="384" t="s">
        <v>33</v>
      </c>
      <c r="C9" s="385"/>
      <c r="D9" s="367" t="s">
        <v>1</v>
      </c>
      <c r="E9" s="367" t="s">
        <v>14</v>
      </c>
      <c r="F9" s="367" t="s">
        <v>21</v>
      </c>
      <c r="G9" s="370" t="s">
        <v>2</v>
      </c>
      <c r="H9" s="373" t="s">
        <v>6</v>
      </c>
      <c r="I9" s="374"/>
      <c r="J9" s="375" t="s">
        <v>17</v>
      </c>
      <c r="K9" s="375" t="s">
        <v>18</v>
      </c>
    </row>
    <row r="10" spans="1:11" x14ac:dyDescent="0.25">
      <c r="A10" s="382"/>
      <c r="B10" s="370" t="s">
        <v>3</v>
      </c>
      <c r="C10" s="370" t="s">
        <v>4</v>
      </c>
      <c r="D10" s="368"/>
      <c r="E10" s="368"/>
      <c r="F10" s="368"/>
      <c r="G10" s="371"/>
      <c r="H10" s="380" t="s">
        <v>5</v>
      </c>
      <c r="I10" s="380" t="s">
        <v>48</v>
      </c>
      <c r="J10" s="376"/>
      <c r="K10" s="378"/>
    </row>
    <row r="11" spans="1:11" ht="15.75" thickBot="1" x14ac:dyDescent="0.3">
      <c r="A11" s="383"/>
      <c r="B11" s="383"/>
      <c r="C11" s="383"/>
      <c r="D11" s="369"/>
      <c r="E11" s="369"/>
      <c r="F11" s="369"/>
      <c r="G11" s="372"/>
      <c r="H11" s="379"/>
      <c r="I11" s="381"/>
      <c r="J11" s="377"/>
      <c r="K11" s="379"/>
    </row>
    <row r="12" spans="1:11" ht="66.75" customHeight="1" thickBot="1" x14ac:dyDescent="0.3">
      <c r="A12" s="56">
        <v>1</v>
      </c>
      <c r="B12" s="61" t="s">
        <v>79</v>
      </c>
      <c r="C12" s="131" t="s">
        <v>89</v>
      </c>
      <c r="D12" s="61" t="s">
        <v>72</v>
      </c>
      <c r="E12" s="131" t="s">
        <v>87</v>
      </c>
      <c r="F12" s="56">
        <v>24</v>
      </c>
      <c r="G12" s="61" t="s">
        <v>88</v>
      </c>
      <c r="H12" s="56">
        <v>20</v>
      </c>
      <c r="I12" s="56">
        <v>12</v>
      </c>
      <c r="J12" s="70">
        <v>95232</v>
      </c>
      <c r="K12" s="70">
        <v>53200</v>
      </c>
    </row>
    <row r="13" spans="1:11" ht="60.75" customHeight="1" thickBot="1" x14ac:dyDescent="0.3">
      <c r="A13" s="56">
        <v>1</v>
      </c>
      <c r="B13" s="61" t="s">
        <v>102</v>
      </c>
      <c r="C13" s="56" t="s">
        <v>41</v>
      </c>
      <c r="D13" s="61" t="s">
        <v>72</v>
      </c>
      <c r="E13" s="61" t="s">
        <v>90</v>
      </c>
      <c r="F13" s="56">
        <v>24</v>
      </c>
      <c r="G13" s="61" t="s">
        <v>91</v>
      </c>
      <c r="H13" s="56">
        <v>4</v>
      </c>
      <c r="I13" s="56">
        <v>32</v>
      </c>
      <c r="J13" s="70">
        <v>84960</v>
      </c>
      <c r="K13" s="70">
        <v>46600</v>
      </c>
    </row>
    <row r="14" spans="1:11" ht="60.75" customHeight="1" thickBot="1" x14ac:dyDescent="0.3">
      <c r="A14" s="56">
        <v>1</v>
      </c>
      <c r="B14" s="61" t="s">
        <v>107</v>
      </c>
      <c r="C14" s="135" t="s">
        <v>104</v>
      </c>
      <c r="D14" s="61" t="s">
        <v>72</v>
      </c>
      <c r="E14" s="135" t="s">
        <v>105</v>
      </c>
      <c r="F14" s="56">
        <v>24</v>
      </c>
      <c r="G14" s="61" t="s">
        <v>106</v>
      </c>
      <c r="H14" s="56">
        <v>34</v>
      </c>
      <c r="I14" s="56">
        <v>0</v>
      </c>
      <c r="J14" s="59">
        <v>58056</v>
      </c>
      <c r="K14" s="48">
        <v>32400</v>
      </c>
    </row>
    <row r="15" spans="1:11" ht="15.75" thickBot="1" x14ac:dyDescent="0.3">
      <c r="A15" s="49">
        <f>SUM(A12:A14)</f>
        <v>3</v>
      </c>
      <c r="B15" s="337" t="s">
        <v>9</v>
      </c>
      <c r="C15" s="338"/>
      <c r="D15" s="338"/>
      <c r="E15" s="339"/>
      <c r="F15" s="116">
        <f>SUM(F12:F14)</f>
        <v>72</v>
      </c>
      <c r="G15" s="115"/>
      <c r="H15" s="139">
        <f>SUM(H12:H14)</f>
        <v>58</v>
      </c>
      <c r="I15" s="139">
        <f t="shared" ref="I15" si="0">SUM(I12:I14)</f>
        <v>44</v>
      </c>
      <c r="J15" s="117">
        <f>SUM(J12:J14)</f>
        <v>238248</v>
      </c>
      <c r="K15" s="117">
        <f>SUM(K12:K14)</f>
        <v>132200</v>
      </c>
    </row>
    <row r="16" spans="1:11" ht="15.75" thickBot="1" x14ac:dyDescent="0.3">
      <c r="A16" s="354" t="s">
        <v>8</v>
      </c>
      <c r="B16" s="355"/>
      <c r="C16" s="355"/>
      <c r="D16" s="355"/>
      <c r="E16" s="355"/>
      <c r="F16" s="355"/>
      <c r="G16" s="355"/>
      <c r="H16" s="37"/>
      <c r="I16" s="25"/>
      <c r="J16" s="117" t="s">
        <v>11</v>
      </c>
      <c r="K16" s="117">
        <f>+K15*1.1</f>
        <v>145420</v>
      </c>
    </row>
    <row r="17" spans="1:11" ht="15.75" thickBot="1" x14ac:dyDescent="0.3">
      <c r="A17" s="356" t="s">
        <v>24</v>
      </c>
      <c r="B17" s="357"/>
      <c r="C17" s="357"/>
      <c r="D17" s="357"/>
      <c r="E17" s="357"/>
      <c r="F17" s="357"/>
      <c r="G17" s="357"/>
      <c r="H17" s="26"/>
      <c r="I17" s="26"/>
      <c r="J17" s="366">
        <f>+J15+K16</f>
        <v>383668</v>
      </c>
      <c r="K17" s="355"/>
    </row>
    <row r="19" spans="1:11" x14ac:dyDescent="0.25">
      <c r="A19" s="321" t="s">
        <v>38</v>
      </c>
      <c r="B19" s="322"/>
      <c r="C19" s="322"/>
      <c r="D19" s="7"/>
      <c r="E19" s="7"/>
      <c r="F19" s="7"/>
      <c r="G19" s="7"/>
      <c r="H19" s="27"/>
      <c r="I19" s="27"/>
      <c r="J19" s="28"/>
      <c r="K19" s="29"/>
    </row>
    <row r="20" spans="1:11" ht="15.75" thickBot="1" x14ac:dyDescent="0.3">
      <c r="A20" s="118"/>
      <c r="B20" s="120"/>
      <c r="C20" s="120"/>
      <c r="D20" s="7"/>
      <c r="E20" s="7"/>
      <c r="F20" s="7"/>
      <c r="G20" s="7"/>
      <c r="H20" s="27"/>
      <c r="I20" s="27"/>
      <c r="J20" s="28"/>
      <c r="K20" s="29"/>
    </row>
    <row r="21" spans="1:11" ht="15.75" thickBot="1" x14ac:dyDescent="0.3">
      <c r="A21" s="370" t="s">
        <v>0</v>
      </c>
      <c r="B21" s="384" t="s">
        <v>33</v>
      </c>
      <c r="C21" s="385"/>
      <c r="D21" s="367" t="s">
        <v>1</v>
      </c>
      <c r="E21" s="367" t="s">
        <v>14</v>
      </c>
      <c r="F21" s="367" t="s">
        <v>21</v>
      </c>
      <c r="G21" s="370" t="s">
        <v>2</v>
      </c>
      <c r="H21" s="373" t="s">
        <v>6</v>
      </c>
      <c r="I21" s="374"/>
      <c r="J21" s="375" t="s">
        <v>17</v>
      </c>
      <c r="K21" s="375" t="s">
        <v>18</v>
      </c>
    </row>
    <row r="22" spans="1:11" x14ac:dyDescent="0.25">
      <c r="A22" s="382"/>
      <c r="B22" s="370" t="s">
        <v>3</v>
      </c>
      <c r="C22" s="370" t="s">
        <v>4</v>
      </c>
      <c r="D22" s="368"/>
      <c r="E22" s="368"/>
      <c r="F22" s="368"/>
      <c r="G22" s="371"/>
      <c r="H22" s="380" t="s">
        <v>5</v>
      </c>
      <c r="I22" s="380" t="s">
        <v>48</v>
      </c>
      <c r="J22" s="376"/>
      <c r="K22" s="378"/>
    </row>
    <row r="23" spans="1:11" ht="15.75" thickBot="1" x14ac:dyDescent="0.3">
      <c r="A23" s="383"/>
      <c r="B23" s="383"/>
      <c r="C23" s="383"/>
      <c r="D23" s="369"/>
      <c r="E23" s="369"/>
      <c r="F23" s="369"/>
      <c r="G23" s="372"/>
      <c r="H23" s="379"/>
      <c r="I23" s="381"/>
      <c r="J23" s="377"/>
      <c r="K23" s="379"/>
    </row>
    <row r="24" spans="1:11" ht="71.25" customHeight="1" thickBot="1" x14ac:dyDescent="0.3">
      <c r="A24" s="56">
        <v>1</v>
      </c>
      <c r="B24" s="56" t="s">
        <v>100</v>
      </c>
      <c r="C24" s="56" t="s">
        <v>34</v>
      </c>
      <c r="D24" s="56" t="s">
        <v>39</v>
      </c>
      <c r="E24" s="56" t="s">
        <v>92</v>
      </c>
      <c r="F24" s="56">
        <v>24</v>
      </c>
      <c r="G24" s="56" t="s">
        <v>93</v>
      </c>
      <c r="H24" s="56">
        <v>4</v>
      </c>
      <c r="I24" s="56">
        <v>26</v>
      </c>
      <c r="J24" s="59">
        <v>56640</v>
      </c>
      <c r="K24" s="59">
        <v>43255</v>
      </c>
    </row>
    <row r="25" spans="1:11" ht="15.75" thickBot="1" x14ac:dyDescent="0.3">
      <c r="A25" s="109">
        <f>SUM(A24:A24)</f>
        <v>1</v>
      </c>
      <c r="B25" s="393" t="s">
        <v>9</v>
      </c>
      <c r="C25" s="394"/>
      <c r="D25" s="394"/>
      <c r="E25" s="395"/>
      <c r="F25" s="84">
        <f>SUM(F24:F24)</f>
        <v>24</v>
      </c>
      <c r="G25" s="132"/>
      <c r="H25" s="84">
        <f>SUM(H24:H24)</f>
        <v>4</v>
      </c>
      <c r="I25" s="84">
        <f>SUM(I24:I24)</f>
        <v>26</v>
      </c>
      <c r="J25" s="124">
        <f>SUM(J24:J24)</f>
        <v>56640</v>
      </c>
      <c r="K25" s="124">
        <f>SUM(K24:K24)</f>
        <v>43255</v>
      </c>
    </row>
    <row r="26" spans="1:11" ht="15.75" thickBot="1" x14ac:dyDescent="0.3">
      <c r="A26" s="396" t="s">
        <v>8</v>
      </c>
      <c r="B26" s="397"/>
      <c r="C26" s="397"/>
      <c r="D26" s="397"/>
      <c r="E26" s="397"/>
      <c r="F26" s="397"/>
      <c r="G26" s="397"/>
      <c r="H26" s="83"/>
      <c r="I26" s="110"/>
      <c r="J26" s="124" t="s">
        <v>11</v>
      </c>
      <c r="K26" s="124">
        <f>+K25*1.1</f>
        <v>47580.500000000007</v>
      </c>
    </row>
    <row r="27" spans="1:11" ht="15.75" thickBot="1" x14ac:dyDescent="0.3">
      <c r="A27" s="398" t="s">
        <v>24</v>
      </c>
      <c r="B27" s="399"/>
      <c r="C27" s="399"/>
      <c r="D27" s="399"/>
      <c r="E27" s="399"/>
      <c r="F27" s="399"/>
      <c r="G27" s="399"/>
      <c r="H27" s="111"/>
      <c r="I27" s="111"/>
      <c r="J27" s="400">
        <f>+J25+K26</f>
        <v>104220.5</v>
      </c>
      <c r="K27" s="397"/>
    </row>
    <row r="28" spans="1:11" x14ac:dyDescent="0.25">
      <c r="A28" s="71"/>
      <c r="B28" s="72"/>
      <c r="C28" s="72"/>
      <c r="D28" s="72"/>
      <c r="E28" s="72"/>
      <c r="F28" s="72"/>
      <c r="G28" s="72"/>
      <c r="H28" s="73"/>
      <c r="I28" s="73"/>
      <c r="J28" s="74"/>
      <c r="K28" s="75"/>
    </row>
    <row r="29" spans="1:11" x14ac:dyDescent="0.25">
      <c r="A29" s="321" t="s">
        <v>45</v>
      </c>
      <c r="B29" s="322"/>
      <c r="C29" s="322"/>
      <c r="D29" s="7"/>
      <c r="E29" s="7"/>
      <c r="F29" s="7"/>
      <c r="G29" s="7"/>
      <c r="H29" s="27"/>
      <c r="I29" s="27"/>
      <c r="J29" s="28"/>
      <c r="K29" s="29"/>
    </row>
    <row r="30" spans="1:11" ht="15.75" thickBot="1" x14ac:dyDescent="0.3">
      <c r="A30" s="118"/>
      <c r="B30" s="120"/>
      <c r="C30" s="120"/>
      <c r="D30" s="7"/>
      <c r="E30" s="7"/>
      <c r="F30" s="7"/>
      <c r="G30" s="7"/>
      <c r="H30" s="27"/>
      <c r="I30" s="27"/>
      <c r="J30" s="28"/>
      <c r="K30" s="29"/>
    </row>
    <row r="31" spans="1:11" ht="15.75" thickBot="1" x14ac:dyDescent="0.3">
      <c r="A31" s="370" t="s">
        <v>0</v>
      </c>
      <c r="B31" s="384" t="s">
        <v>33</v>
      </c>
      <c r="C31" s="385"/>
      <c r="D31" s="367" t="s">
        <v>1</v>
      </c>
      <c r="E31" s="367" t="s">
        <v>14</v>
      </c>
      <c r="F31" s="367" t="s">
        <v>21</v>
      </c>
      <c r="G31" s="370" t="s">
        <v>2</v>
      </c>
      <c r="H31" s="373" t="s">
        <v>6</v>
      </c>
      <c r="I31" s="374"/>
      <c r="J31" s="375" t="s">
        <v>17</v>
      </c>
      <c r="K31" s="375" t="s">
        <v>18</v>
      </c>
    </row>
    <row r="32" spans="1:11" x14ac:dyDescent="0.25">
      <c r="A32" s="382"/>
      <c r="B32" s="370" t="s">
        <v>3</v>
      </c>
      <c r="C32" s="370" t="s">
        <v>4</v>
      </c>
      <c r="D32" s="368"/>
      <c r="E32" s="368"/>
      <c r="F32" s="368"/>
      <c r="G32" s="371"/>
      <c r="H32" s="380" t="s">
        <v>5</v>
      </c>
      <c r="I32" s="380" t="s">
        <v>48</v>
      </c>
      <c r="J32" s="376"/>
      <c r="K32" s="378"/>
    </row>
    <row r="33" spans="1:11" ht="18" customHeight="1" thickBot="1" x14ac:dyDescent="0.3">
      <c r="A33" s="383"/>
      <c r="B33" s="383"/>
      <c r="C33" s="383"/>
      <c r="D33" s="369"/>
      <c r="E33" s="369"/>
      <c r="F33" s="369"/>
      <c r="G33" s="372"/>
      <c r="H33" s="379"/>
      <c r="I33" s="381"/>
      <c r="J33" s="377"/>
      <c r="K33" s="379"/>
    </row>
    <row r="34" spans="1:11" ht="79.5" customHeight="1" thickBot="1" x14ac:dyDescent="0.3">
      <c r="A34" s="61">
        <v>1</v>
      </c>
      <c r="B34" s="61" t="s">
        <v>82</v>
      </c>
      <c r="C34" s="134" t="s">
        <v>103</v>
      </c>
      <c r="D34" s="61" t="s">
        <v>30</v>
      </c>
      <c r="E34" s="61" t="s">
        <v>81</v>
      </c>
      <c r="F34" s="61">
        <v>32</v>
      </c>
      <c r="G34" s="61" t="s">
        <v>83</v>
      </c>
      <c r="H34" s="61">
        <v>4</v>
      </c>
      <c r="I34" s="61">
        <v>43</v>
      </c>
      <c r="J34" s="70">
        <v>60180</v>
      </c>
      <c r="K34" s="70">
        <v>53200</v>
      </c>
    </row>
    <row r="35" spans="1:11" ht="70.5" customHeight="1" thickBot="1" x14ac:dyDescent="0.3">
      <c r="A35" s="61">
        <v>1</v>
      </c>
      <c r="B35" s="61" t="s">
        <v>69</v>
      </c>
      <c r="C35" s="135" t="s">
        <v>98</v>
      </c>
      <c r="D35" s="61" t="s">
        <v>30</v>
      </c>
      <c r="E35" s="61" t="s">
        <v>85</v>
      </c>
      <c r="F35" s="61">
        <v>48</v>
      </c>
      <c r="G35" s="61" t="s">
        <v>86</v>
      </c>
      <c r="H35" s="61">
        <v>2</v>
      </c>
      <c r="I35" s="61">
        <v>51</v>
      </c>
      <c r="J35" s="70">
        <v>144000</v>
      </c>
      <c r="K35" s="70">
        <v>89200</v>
      </c>
    </row>
    <row r="36" spans="1:11" ht="15.75" thickBot="1" x14ac:dyDescent="0.3">
      <c r="A36" s="49">
        <f>SUM(A34:A35)</f>
        <v>2</v>
      </c>
      <c r="B36" s="337" t="s">
        <v>9</v>
      </c>
      <c r="C36" s="338"/>
      <c r="D36" s="338"/>
      <c r="E36" s="339"/>
      <c r="F36" s="116">
        <f>SUM(F34:F35)</f>
        <v>80</v>
      </c>
      <c r="G36" s="115"/>
      <c r="H36" s="116">
        <f>SUM(H34:H35)</f>
        <v>6</v>
      </c>
      <c r="I36" s="116">
        <f>SUM(I34:I35)</f>
        <v>94</v>
      </c>
      <c r="J36" s="117">
        <f>SUM(J34:J35)</f>
        <v>204180</v>
      </c>
      <c r="K36" s="117">
        <f>SUM(K34:K35)</f>
        <v>142400</v>
      </c>
    </row>
    <row r="37" spans="1:11" ht="15.75" thickBot="1" x14ac:dyDescent="0.3">
      <c r="A37" s="354" t="s">
        <v>8</v>
      </c>
      <c r="B37" s="355"/>
      <c r="C37" s="355"/>
      <c r="D37" s="355"/>
      <c r="E37" s="355"/>
      <c r="F37" s="355"/>
      <c r="G37" s="355"/>
      <c r="H37" s="37"/>
      <c r="I37" s="25"/>
      <c r="J37" s="117" t="s">
        <v>11</v>
      </c>
      <c r="K37" s="117">
        <f>+K36*1.1</f>
        <v>156640</v>
      </c>
    </row>
    <row r="38" spans="1:11" ht="15.75" thickBot="1" x14ac:dyDescent="0.3">
      <c r="A38" s="356" t="s">
        <v>24</v>
      </c>
      <c r="B38" s="357"/>
      <c r="C38" s="357"/>
      <c r="D38" s="357"/>
      <c r="E38" s="357"/>
      <c r="F38" s="357"/>
      <c r="G38" s="357"/>
      <c r="H38" s="26"/>
      <c r="I38" s="26"/>
      <c r="J38" s="366">
        <f>+K37+J36</f>
        <v>360820</v>
      </c>
      <c r="K38" s="355"/>
    </row>
    <row r="39" spans="1:11" x14ac:dyDescent="0.25">
      <c r="A39" s="71"/>
      <c r="B39" s="72"/>
      <c r="C39" s="72"/>
      <c r="D39" s="72"/>
      <c r="E39" s="72"/>
      <c r="F39" s="72"/>
      <c r="G39" s="72"/>
      <c r="H39" s="73"/>
      <c r="I39" s="73"/>
      <c r="J39" s="74"/>
      <c r="K39" s="75"/>
    </row>
    <row r="40" spans="1:11" x14ac:dyDescent="0.25">
      <c r="A40" s="71"/>
      <c r="B40" s="72"/>
      <c r="C40" s="72"/>
      <c r="D40" s="72"/>
      <c r="E40" s="72"/>
      <c r="F40" s="72"/>
      <c r="G40" s="72"/>
      <c r="H40" s="73"/>
      <c r="I40" s="73"/>
      <c r="J40" s="74"/>
      <c r="K40" s="75"/>
    </row>
    <row r="42" spans="1:11" x14ac:dyDescent="0.25">
      <c r="A42" s="321" t="s">
        <v>73</v>
      </c>
      <c r="B42" s="322"/>
      <c r="C42" s="322"/>
      <c r="D42" s="7"/>
      <c r="E42" s="7"/>
      <c r="F42" s="7"/>
      <c r="G42" s="7"/>
      <c r="H42" s="27"/>
      <c r="I42" s="27"/>
      <c r="J42" s="28"/>
      <c r="K42" s="29"/>
    </row>
    <row r="43" spans="1:11" ht="15.75" thickBot="1" x14ac:dyDescent="0.3">
      <c r="A43" s="118"/>
      <c r="B43" s="120"/>
      <c r="C43" s="120"/>
      <c r="D43" s="7"/>
      <c r="E43" s="7"/>
      <c r="F43" s="7"/>
      <c r="G43" s="7"/>
      <c r="H43" s="27"/>
      <c r="I43" s="27"/>
      <c r="J43" s="28"/>
      <c r="K43" s="29"/>
    </row>
    <row r="44" spans="1:11" ht="15.75" thickBot="1" x14ac:dyDescent="0.3">
      <c r="A44" s="370" t="s">
        <v>0</v>
      </c>
      <c r="B44" s="384" t="s">
        <v>33</v>
      </c>
      <c r="C44" s="385"/>
      <c r="D44" s="367" t="s">
        <v>1</v>
      </c>
      <c r="E44" s="367" t="s">
        <v>14</v>
      </c>
      <c r="F44" s="367" t="s">
        <v>21</v>
      </c>
      <c r="G44" s="370" t="s">
        <v>2</v>
      </c>
      <c r="H44" s="373" t="s">
        <v>6</v>
      </c>
      <c r="I44" s="374"/>
      <c r="J44" s="375" t="s">
        <v>17</v>
      </c>
      <c r="K44" s="375" t="s">
        <v>18</v>
      </c>
    </row>
    <row r="45" spans="1:11" x14ac:dyDescent="0.25">
      <c r="A45" s="382"/>
      <c r="B45" s="370" t="s">
        <v>3</v>
      </c>
      <c r="C45" s="370" t="s">
        <v>4</v>
      </c>
      <c r="D45" s="368"/>
      <c r="E45" s="368"/>
      <c r="F45" s="368"/>
      <c r="G45" s="371"/>
      <c r="H45" s="380" t="s">
        <v>5</v>
      </c>
      <c r="I45" s="380" t="s">
        <v>48</v>
      </c>
      <c r="J45" s="376"/>
      <c r="K45" s="378"/>
    </row>
    <row r="46" spans="1:11" ht="15.75" thickBot="1" x14ac:dyDescent="0.3">
      <c r="A46" s="383"/>
      <c r="B46" s="383"/>
      <c r="C46" s="383"/>
      <c r="D46" s="369"/>
      <c r="E46" s="369"/>
      <c r="F46" s="369"/>
      <c r="G46" s="372"/>
      <c r="H46" s="379"/>
      <c r="I46" s="381"/>
      <c r="J46" s="377"/>
      <c r="K46" s="379"/>
    </row>
    <row r="47" spans="1:11" ht="102" customHeight="1" thickBot="1" x14ac:dyDescent="0.3">
      <c r="A47" s="56">
        <v>1</v>
      </c>
      <c r="B47" s="61" t="s">
        <v>96</v>
      </c>
      <c r="C47" s="61" t="s">
        <v>43</v>
      </c>
      <c r="D47" s="61" t="s">
        <v>74</v>
      </c>
      <c r="E47" s="76" t="s">
        <v>94</v>
      </c>
      <c r="F47" s="56">
        <v>27</v>
      </c>
      <c r="G47" s="61" t="s">
        <v>95</v>
      </c>
      <c r="H47" s="56">
        <v>15</v>
      </c>
      <c r="I47" s="56">
        <v>18</v>
      </c>
      <c r="J47" s="70">
        <v>85550</v>
      </c>
      <c r="K47" s="70">
        <v>83500</v>
      </c>
    </row>
    <row r="48" spans="1:11" ht="72.75" customHeight="1" thickBot="1" x14ac:dyDescent="0.3">
      <c r="A48" s="56">
        <v>1</v>
      </c>
      <c r="B48" s="61" t="s">
        <v>101</v>
      </c>
      <c r="C48" s="56" t="s">
        <v>41</v>
      </c>
      <c r="D48" s="80" t="s">
        <v>80</v>
      </c>
      <c r="E48" s="76" t="s">
        <v>90</v>
      </c>
      <c r="F48" s="56">
        <v>24</v>
      </c>
      <c r="G48" s="61" t="s">
        <v>97</v>
      </c>
      <c r="H48" s="56">
        <v>4</v>
      </c>
      <c r="I48" s="56">
        <v>19</v>
      </c>
      <c r="J48" s="70">
        <v>51644</v>
      </c>
      <c r="K48" s="70">
        <v>53000</v>
      </c>
    </row>
    <row r="49" spans="1:11" ht="15.75" thickBot="1" x14ac:dyDescent="0.3">
      <c r="A49" s="49">
        <f>SUM(A47:A48)</f>
        <v>2</v>
      </c>
      <c r="B49" s="337"/>
      <c r="C49" s="338"/>
      <c r="D49" s="338"/>
      <c r="E49" s="339"/>
      <c r="F49" s="116">
        <f>SUM(F47:F48)</f>
        <v>51</v>
      </c>
      <c r="G49" s="115"/>
      <c r="H49" s="116">
        <f>SUM(H47:H48)</f>
        <v>19</v>
      </c>
      <c r="I49" s="116">
        <f>SUM(I47:I48)</f>
        <v>37</v>
      </c>
      <c r="J49" s="117">
        <f>SUM(J47:J48)</f>
        <v>137194</v>
      </c>
      <c r="K49" s="117">
        <f>SUM(K47:K48)</f>
        <v>136500</v>
      </c>
    </row>
    <row r="50" spans="1:11" ht="15.75" thickBot="1" x14ac:dyDescent="0.3">
      <c r="A50" s="354" t="s">
        <v>8</v>
      </c>
      <c r="B50" s="355"/>
      <c r="C50" s="355"/>
      <c r="D50" s="355"/>
      <c r="E50" s="355"/>
      <c r="F50" s="355"/>
      <c r="G50" s="355"/>
      <c r="H50" s="37"/>
      <c r="I50" s="25"/>
      <c r="J50" s="117" t="s">
        <v>11</v>
      </c>
      <c r="K50" s="117">
        <f>+K49*1.1</f>
        <v>150150</v>
      </c>
    </row>
    <row r="51" spans="1:11" ht="15.75" thickBot="1" x14ac:dyDescent="0.3">
      <c r="A51" s="356" t="s">
        <v>24</v>
      </c>
      <c r="B51" s="357"/>
      <c r="C51" s="357"/>
      <c r="D51" s="357"/>
      <c r="E51" s="357"/>
      <c r="F51" s="357"/>
      <c r="G51" s="357"/>
      <c r="H51" s="26"/>
      <c r="I51" s="26"/>
      <c r="J51" s="366">
        <f>+J49+K50</f>
        <v>287344</v>
      </c>
      <c r="K51" s="355"/>
    </row>
    <row r="53" spans="1:11" x14ac:dyDescent="0.25">
      <c r="B53" s="358" t="s">
        <v>19</v>
      </c>
      <c r="C53" s="358"/>
      <c r="D53" s="114"/>
      <c r="E53" s="114"/>
      <c r="F53" s="60"/>
      <c r="G53" s="60"/>
    </row>
    <row r="54" spans="1:11" x14ac:dyDescent="0.25">
      <c r="A54" s="389"/>
      <c r="B54" s="389"/>
      <c r="C54" s="125"/>
      <c r="D54" s="126"/>
      <c r="E54" s="126"/>
      <c r="F54" s="127"/>
      <c r="G54" s="127"/>
      <c r="H54" s="128"/>
      <c r="I54" s="128"/>
      <c r="J54" s="128"/>
    </row>
    <row r="55" spans="1:11" x14ac:dyDescent="0.25">
      <c r="A55" s="389"/>
      <c r="B55" s="389"/>
      <c r="C55" s="125"/>
      <c r="D55" s="126"/>
      <c r="E55" s="126"/>
      <c r="F55" s="127"/>
      <c r="G55" s="127"/>
      <c r="H55" s="128"/>
      <c r="I55" s="128"/>
      <c r="J55" s="128"/>
    </row>
    <row r="56" spans="1:11" x14ac:dyDescent="0.25">
      <c r="A56" s="388" t="s">
        <v>36</v>
      </c>
      <c r="B56" s="388"/>
      <c r="C56" s="133">
        <f>+A15+A25+A36+A49</f>
        <v>8</v>
      </c>
      <c r="D56" s="128"/>
      <c r="E56" s="390" t="s">
        <v>25</v>
      </c>
      <c r="F56" s="390"/>
      <c r="G56" s="390"/>
      <c r="H56" s="364">
        <f>+J15+J25+J36+J49</f>
        <v>636262</v>
      </c>
      <c r="I56" s="364"/>
      <c r="J56" s="128"/>
    </row>
    <row r="57" spans="1:11" x14ac:dyDescent="0.25">
      <c r="A57" s="133" t="s">
        <v>50</v>
      </c>
      <c r="B57" s="133"/>
      <c r="C57" s="133">
        <f>+F15+F25+F36+F49</f>
        <v>227</v>
      </c>
      <c r="D57" s="128"/>
      <c r="E57" s="123" t="s">
        <v>26</v>
      </c>
      <c r="F57" s="136"/>
      <c r="G57" s="137"/>
      <c r="H57" s="364">
        <f>+K16+K26+K37+K50</f>
        <v>499790.5</v>
      </c>
      <c r="I57" s="364"/>
      <c r="J57" s="128"/>
    </row>
    <row r="58" spans="1:11" x14ac:dyDescent="0.25">
      <c r="A58" s="133" t="s">
        <v>7</v>
      </c>
      <c r="B58" s="133"/>
      <c r="C58" s="133">
        <f>+H15+H25+H36+H49</f>
        <v>87</v>
      </c>
      <c r="D58" s="128"/>
      <c r="E58" s="128"/>
      <c r="F58" s="128"/>
      <c r="G58" s="129"/>
      <c r="H58" s="130"/>
      <c r="I58" s="128"/>
      <c r="J58" s="128"/>
    </row>
    <row r="59" spans="1:11" x14ac:dyDescent="0.25">
      <c r="A59" s="391" t="s">
        <v>49</v>
      </c>
      <c r="B59" s="391"/>
      <c r="C59" s="133">
        <f>+I15+I25+I36+I49</f>
        <v>201</v>
      </c>
      <c r="D59" s="128"/>
      <c r="E59" s="392" t="s">
        <v>99</v>
      </c>
      <c r="F59" s="392"/>
      <c r="G59" s="392"/>
      <c r="H59" s="364">
        <f>+H56+H57</f>
        <v>1136052.5</v>
      </c>
      <c r="I59" s="365"/>
      <c r="J59" s="128"/>
    </row>
    <row r="60" spans="1:11" x14ac:dyDescent="0.25">
      <c r="A60" s="391"/>
      <c r="B60" s="391"/>
      <c r="C60" s="123"/>
      <c r="D60" s="126"/>
      <c r="E60" s="126"/>
      <c r="F60" s="126"/>
      <c r="G60" s="126"/>
      <c r="H60" s="126"/>
      <c r="I60" s="128"/>
      <c r="J60" s="128"/>
    </row>
    <row r="61" spans="1:11" x14ac:dyDescent="0.25">
      <c r="A61" s="388" t="s">
        <v>44</v>
      </c>
      <c r="B61" s="388"/>
      <c r="C61" s="133">
        <f>+C58+C59</f>
        <v>288</v>
      </c>
      <c r="D61" s="128"/>
      <c r="E61" s="128"/>
      <c r="F61" s="128"/>
      <c r="G61" s="128"/>
      <c r="H61" s="128"/>
      <c r="I61" s="128"/>
      <c r="J61" s="128"/>
    </row>
    <row r="62" spans="1:11" x14ac:dyDescent="0.25">
      <c r="A62" s="133"/>
      <c r="B62" s="133"/>
      <c r="C62" s="133"/>
      <c r="D62" s="128"/>
      <c r="E62" s="128"/>
      <c r="F62" s="128"/>
      <c r="G62" s="128"/>
      <c r="H62" s="128"/>
      <c r="I62" s="128"/>
      <c r="J62" s="128"/>
    </row>
    <row r="63" spans="1:11" x14ac:dyDescent="0.25">
      <c r="A63" s="133"/>
      <c r="B63" s="133"/>
      <c r="C63" s="133"/>
      <c r="D63" s="128"/>
      <c r="E63" s="128"/>
      <c r="F63" s="128"/>
      <c r="G63" s="128"/>
      <c r="H63" s="128"/>
      <c r="I63" s="128"/>
      <c r="J63" s="128"/>
    </row>
    <row r="65" spans="1:10" x14ac:dyDescent="0.25">
      <c r="A65" s="2"/>
      <c r="B65" s="2"/>
      <c r="C65" s="122" t="s">
        <v>35</v>
      </c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138" t="s">
        <v>29</v>
      </c>
      <c r="C67" s="133">
        <f>+C56</f>
        <v>8</v>
      </c>
      <c r="D67" s="133" t="s">
        <v>22</v>
      </c>
      <c r="E67" s="119">
        <f>+C59</f>
        <v>201</v>
      </c>
      <c r="F67" s="2"/>
      <c r="G67" s="2"/>
      <c r="H67" s="2"/>
      <c r="I67" s="2"/>
      <c r="J67" s="2"/>
    </row>
    <row r="68" spans="1:10" x14ac:dyDescent="0.25">
      <c r="A68" s="2"/>
      <c r="B68" s="2"/>
      <c r="C68" s="8"/>
      <c r="D68" s="4" t="s">
        <v>15</v>
      </c>
      <c r="E68" s="119">
        <f>+C58</f>
        <v>87</v>
      </c>
      <c r="F68" s="2"/>
      <c r="G68" s="2"/>
      <c r="H68" s="2"/>
      <c r="I68" s="2"/>
      <c r="J68" s="2"/>
    </row>
    <row r="69" spans="1:10" x14ac:dyDescent="0.25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A29:C29"/>
    <mergeCell ref="A31:A33"/>
    <mergeCell ref="B31:C31"/>
    <mergeCell ref="D31:D33"/>
    <mergeCell ref="E31:E33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H44:I44"/>
    <mergeCell ref="J44:J46"/>
    <mergeCell ref="K44:K46"/>
    <mergeCell ref="B45:B46"/>
    <mergeCell ref="C45:C46"/>
    <mergeCell ref="H45:H46"/>
    <mergeCell ref="I45:I46"/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EC99-5095-4D18-940E-FD50984AD89E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6" t="s">
        <v>10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6.5" x14ac:dyDescent="0.25">
      <c r="A2" s="386" t="s">
        <v>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x14ac:dyDescent="0.25">
      <c r="A3" s="146"/>
      <c r="B3" s="146"/>
      <c r="C3" s="146"/>
      <c r="D3" s="146"/>
      <c r="E3" s="146"/>
      <c r="F3" s="146"/>
      <c r="G3" s="146"/>
      <c r="H3" s="146"/>
      <c r="I3" s="146"/>
    </row>
    <row r="4" spans="1:11" ht="16.5" x14ac:dyDescent="0.25">
      <c r="A4" s="348" t="s">
        <v>108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6.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6.5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6.5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6.5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x14ac:dyDescent="0.25">
      <c r="A9" s="321" t="s">
        <v>52</v>
      </c>
      <c r="B9" s="322"/>
      <c r="C9" s="322"/>
      <c r="D9" s="7"/>
      <c r="E9" s="7"/>
      <c r="F9" s="7"/>
      <c r="G9" s="7"/>
      <c r="H9" s="27"/>
      <c r="I9" s="27"/>
      <c r="J9" s="28"/>
      <c r="K9" s="29"/>
    </row>
    <row r="10" spans="1:11" ht="15.75" thickBot="1" x14ac:dyDescent="0.3">
      <c r="A10" s="142"/>
      <c r="B10" s="145"/>
      <c r="C10" s="145"/>
      <c r="D10" s="7"/>
      <c r="E10" s="7"/>
      <c r="F10" s="7"/>
      <c r="G10" s="7"/>
      <c r="H10" s="27"/>
      <c r="I10" s="27"/>
      <c r="J10" s="28"/>
      <c r="K10" s="29"/>
    </row>
    <row r="11" spans="1:11" ht="15.75" thickBot="1" x14ac:dyDescent="0.3">
      <c r="A11" s="370" t="s">
        <v>0</v>
      </c>
      <c r="B11" s="384" t="s">
        <v>33</v>
      </c>
      <c r="C11" s="385"/>
      <c r="D11" s="367" t="s">
        <v>1</v>
      </c>
      <c r="E11" s="367" t="s">
        <v>14</v>
      </c>
      <c r="F11" s="367" t="s">
        <v>21</v>
      </c>
      <c r="G11" s="370" t="s">
        <v>2</v>
      </c>
      <c r="H11" s="373" t="s">
        <v>6</v>
      </c>
      <c r="I11" s="374"/>
      <c r="J11" s="375" t="s">
        <v>17</v>
      </c>
      <c r="K11" s="375" t="s">
        <v>18</v>
      </c>
    </row>
    <row r="12" spans="1:11" x14ac:dyDescent="0.25">
      <c r="A12" s="382"/>
      <c r="B12" s="370" t="s">
        <v>3</v>
      </c>
      <c r="C12" s="370" t="s">
        <v>4</v>
      </c>
      <c r="D12" s="368"/>
      <c r="E12" s="368"/>
      <c r="F12" s="368"/>
      <c r="G12" s="371"/>
      <c r="H12" s="380" t="s">
        <v>5</v>
      </c>
      <c r="I12" s="380" t="s">
        <v>48</v>
      </c>
      <c r="J12" s="376"/>
      <c r="K12" s="378"/>
    </row>
    <row r="13" spans="1:11" ht="15.75" thickBot="1" x14ac:dyDescent="0.3">
      <c r="A13" s="383"/>
      <c r="B13" s="383"/>
      <c r="C13" s="383"/>
      <c r="D13" s="369"/>
      <c r="E13" s="369"/>
      <c r="F13" s="369"/>
      <c r="G13" s="372"/>
      <c r="H13" s="379"/>
      <c r="I13" s="381"/>
      <c r="J13" s="377"/>
      <c r="K13" s="379"/>
    </row>
    <row r="14" spans="1:11" ht="65.099999999999994" customHeight="1" thickBot="1" x14ac:dyDescent="0.3">
      <c r="A14" s="56">
        <v>1</v>
      </c>
      <c r="B14" s="61" t="s">
        <v>102</v>
      </c>
      <c r="C14" s="56" t="s">
        <v>41</v>
      </c>
      <c r="D14" s="61" t="s">
        <v>72</v>
      </c>
      <c r="E14" s="61" t="s">
        <v>110</v>
      </c>
      <c r="F14" s="56">
        <v>24</v>
      </c>
      <c r="G14" s="61" t="s">
        <v>111</v>
      </c>
      <c r="H14" s="56">
        <v>35</v>
      </c>
      <c r="I14" s="56">
        <v>6</v>
      </c>
      <c r="J14" s="70">
        <v>99120</v>
      </c>
      <c r="K14" s="70">
        <v>46600</v>
      </c>
    </row>
    <row r="15" spans="1:11" ht="65.099999999999994" customHeight="1" thickBot="1" x14ac:dyDescent="0.3">
      <c r="A15" s="56">
        <v>1</v>
      </c>
      <c r="B15" s="61" t="s">
        <v>131</v>
      </c>
      <c r="C15" s="56" t="s">
        <v>66</v>
      </c>
      <c r="D15" s="61" t="s">
        <v>72</v>
      </c>
      <c r="E15" s="61" t="s">
        <v>130</v>
      </c>
      <c r="F15" s="56">
        <v>24</v>
      </c>
      <c r="G15" s="61" t="s">
        <v>88</v>
      </c>
      <c r="H15" s="56">
        <v>33</v>
      </c>
      <c r="I15" s="56">
        <v>29</v>
      </c>
      <c r="J15" s="70">
        <v>66912</v>
      </c>
      <c r="K15" s="70">
        <v>50000</v>
      </c>
    </row>
    <row r="16" spans="1:11" ht="15.75" thickBot="1" x14ac:dyDescent="0.3">
      <c r="A16" s="49">
        <f>SUM(A14:A15)</f>
        <v>2</v>
      </c>
      <c r="B16" s="337" t="s">
        <v>9</v>
      </c>
      <c r="C16" s="338"/>
      <c r="D16" s="338"/>
      <c r="E16" s="339"/>
      <c r="F16" s="141">
        <f>SUM(F14:F15)</f>
        <v>48</v>
      </c>
      <c r="G16" s="140"/>
      <c r="H16" s="141">
        <f>SUM(H14:H15)</f>
        <v>68</v>
      </c>
      <c r="I16" s="141">
        <f>SUM(I14:I15)</f>
        <v>35</v>
      </c>
      <c r="J16" s="149">
        <f>SUM(J14:J15)</f>
        <v>166032</v>
      </c>
      <c r="K16" s="149">
        <f>SUM(K14:K15)</f>
        <v>96600</v>
      </c>
    </row>
    <row r="17" spans="1:11" ht="15.75" thickBot="1" x14ac:dyDescent="0.3">
      <c r="A17" s="354" t="s">
        <v>8</v>
      </c>
      <c r="B17" s="355"/>
      <c r="C17" s="355"/>
      <c r="D17" s="355"/>
      <c r="E17" s="355"/>
      <c r="F17" s="355"/>
      <c r="G17" s="355"/>
      <c r="H17" s="37"/>
      <c r="I17" s="25"/>
      <c r="J17" s="149" t="s">
        <v>11</v>
      </c>
      <c r="K17" s="149">
        <f>+K16*1.1</f>
        <v>106260.00000000001</v>
      </c>
    </row>
    <row r="18" spans="1:11" ht="15.75" thickBot="1" x14ac:dyDescent="0.3">
      <c r="A18" s="356" t="s">
        <v>24</v>
      </c>
      <c r="B18" s="357"/>
      <c r="C18" s="357"/>
      <c r="D18" s="357"/>
      <c r="E18" s="357"/>
      <c r="F18" s="357"/>
      <c r="G18" s="357"/>
      <c r="H18" s="26"/>
      <c r="I18" s="26"/>
      <c r="J18" s="366">
        <f>+J16+K17</f>
        <v>272292</v>
      </c>
      <c r="K18" s="355"/>
    </row>
    <row r="23" spans="1:11" x14ac:dyDescent="0.25">
      <c r="A23" s="321" t="s">
        <v>38</v>
      </c>
      <c r="B23" s="322"/>
      <c r="C23" s="322"/>
      <c r="D23" s="7"/>
      <c r="E23" s="7"/>
      <c r="F23" s="7"/>
      <c r="G23" s="7"/>
      <c r="H23" s="27"/>
      <c r="I23" s="27"/>
      <c r="J23" s="28"/>
      <c r="K23" s="29"/>
    </row>
    <row r="24" spans="1:11" ht="15.75" thickBot="1" x14ac:dyDescent="0.3">
      <c r="A24" s="142"/>
      <c r="B24" s="145"/>
      <c r="C24" s="145"/>
      <c r="D24" s="7"/>
      <c r="E24" s="7"/>
      <c r="F24" s="7"/>
      <c r="G24" s="7"/>
      <c r="H24" s="27"/>
      <c r="I24" s="27"/>
      <c r="J24" s="28"/>
      <c r="K24" s="29"/>
    </row>
    <row r="25" spans="1:11" ht="15.75" thickBot="1" x14ac:dyDescent="0.3">
      <c r="A25" s="370" t="s">
        <v>0</v>
      </c>
      <c r="B25" s="384" t="s">
        <v>33</v>
      </c>
      <c r="C25" s="385"/>
      <c r="D25" s="367" t="s">
        <v>1</v>
      </c>
      <c r="E25" s="367" t="s">
        <v>14</v>
      </c>
      <c r="F25" s="367" t="s">
        <v>21</v>
      </c>
      <c r="G25" s="370" t="s">
        <v>2</v>
      </c>
      <c r="H25" s="373" t="s">
        <v>6</v>
      </c>
      <c r="I25" s="374"/>
      <c r="J25" s="375" t="s">
        <v>17</v>
      </c>
      <c r="K25" s="375" t="s">
        <v>18</v>
      </c>
    </row>
    <row r="26" spans="1:11" x14ac:dyDescent="0.25">
      <c r="A26" s="382"/>
      <c r="B26" s="370" t="s">
        <v>3</v>
      </c>
      <c r="C26" s="370" t="s">
        <v>4</v>
      </c>
      <c r="D26" s="368"/>
      <c r="E26" s="368"/>
      <c r="F26" s="368"/>
      <c r="G26" s="371"/>
      <c r="H26" s="380" t="s">
        <v>5</v>
      </c>
      <c r="I26" s="380" t="s">
        <v>48</v>
      </c>
      <c r="J26" s="376"/>
      <c r="K26" s="378"/>
    </row>
    <row r="27" spans="1:11" ht="15.75" thickBot="1" x14ac:dyDescent="0.3">
      <c r="A27" s="383"/>
      <c r="B27" s="383"/>
      <c r="C27" s="383"/>
      <c r="D27" s="369"/>
      <c r="E27" s="369"/>
      <c r="F27" s="369"/>
      <c r="G27" s="372"/>
      <c r="H27" s="379"/>
      <c r="I27" s="381"/>
      <c r="J27" s="377"/>
      <c r="K27" s="379"/>
    </row>
    <row r="28" spans="1:11" ht="63.75" customHeight="1" thickBot="1" x14ac:dyDescent="0.3">
      <c r="A28" s="56">
        <v>1</v>
      </c>
      <c r="B28" s="41" t="s">
        <v>123</v>
      </c>
      <c r="C28" s="56" t="s">
        <v>77</v>
      </c>
      <c r="D28" s="56" t="s">
        <v>39</v>
      </c>
      <c r="E28" s="61" t="s">
        <v>110</v>
      </c>
      <c r="F28" s="56">
        <v>24</v>
      </c>
      <c r="G28" s="56" t="s">
        <v>28</v>
      </c>
      <c r="H28" s="56">
        <v>26</v>
      </c>
      <c r="I28" s="56">
        <v>51</v>
      </c>
      <c r="J28" s="59">
        <v>92482.5</v>
      </c>
      <c r="K28" s="59">
        <v>59800</v>
      </c>
    </row>
    <row r="29" spans="1:11" ht="62.25" customHeight="1" thickBot="1" x14ac:dyDescent="0.3">
      <c r="A29" s="56">
        <v>1</v>
      </c>
      <c r="B29" s="41" t="s">
        <v>122</v>
      </c>
      <c r="C29" s="56" t="s">
        <v>75</v>
      </c>
      <c r="D29" s="56" t="s">
        <v>39</v>
      </c>
      <c r="E29" s="61" t="s">
        <v>117</v>
      </c>
      <c r="F29" s="56">
        <v>24</v>
      </c>
      <c r="G29" s="56" t="s">
        <v>78</v>
      </c>
      <c r="H29" s="56">
        <v>5</v>
      </c>
      <c r="I29" s="56">
        <v>23</v>
      </c>
      <c r="J29" s="59">
        <v>65560.800000000003</v>
      </c>
      <c r="K29" s="59">
        <v>43400</v>
      </c>
    </row>
    <row r="30" spans="1:11" ht="64.5" customHeight="1" thickBot="1" x14ac:dyDescent="0.3">
      <c r="A30" s="56">
        <v>1</v>
      </c>
      <c r="B30" s="41" t="s">
        <v>124</v>
      </c>
      <c r="C30" s="131" t="s">
        <v>89</v>
      </c>
      <c r="D30" s="56" t="s">
        <v>39</v>
      </c>
      <c r="E30" s="61" t="s">
        <v>125</v>
      </c>
      <c r="F30" s="56">
        <v>24</v>
      </c>
      <c r="G30" s="56" t="s">
        <v>68</v>
      </c>
      <c r="H30" s="56">
        <v>41</v>
      </c>
      <c r="I30" s="56">
        <v>4</v>
      </c>
      <c r="J30" s="59">
        <v>63720</v>
      </c>
      <c r="K30" s="59">
        <v>56800</v>
      </c>
    </row>
    <row r="31" spans="1:11" ht="15.75" thickBot="1" x14ac:dyDescent="0.3">
      <c r="A31" s="109">
        <f>SUM(A28:A30)</f>
        <v>3</v>
      </c>
      <c r="B31" s="393" t="s">
        <v>9</v>
      </c>
      <c r="C31" s="394"/>
      <c r="D31" s="394"/>
      <c r="E31" s="395"/>
      <c r="F31" s="84">
        <f>SUM(F28:F30)</f>
        <v>72</v>
      </c>
      <c r="G31" s="132"/>
      <c r="H31" s="84">
        <f t="shared" ref="H31:I31" si="0">SUM(H28:H30)</f>
        <v>72</v>
      </c>
      <c r="I31" s="84">
        <f t="shared" si="0"/>
        <v>78</v>
      </c>
      <c r="J31" s="151">
        <f>SUM(J28:J30)</f>
        <v>221763.3</v>
      </c>
      <c r="K31" s="151">
        <f>SUM(K28:K30)</f>
        <v>160000</v>
      </c>
    </row>
    <row r="32" spans="1:11" ht="15.75" thickBot="1" x14ac:dyDescent="0.3">
      <c r="A32" s="396" t="s">
        <v>8</v>
      </c>
      <c r="B32" s="397"/>
      <c r="C32" s="397"/>
      <c r="D32" s="397"/>
      <c r="E32" s="397"/>
      <c r="F32" s="397"/>
      <c r="G32" s="397"/>
      <c r="H32" s="83"/>
      <c r="I32" s="110"/>
      <c r="J32" s="151" t="s">
        <v>11</v>
      </c>
      <c r="K32" s="151">
        <f>+K31*1.1</f>
        <v>176000</v>
      </c>
    </row>
    <row r="33" spans="1:11" ht="15.75" thickBot="1" x14ac:dyDescent="0.3">
      <c r="A33" s="398" t="s">
        <v>24</v>
      </c>
      <c r="B33" s="399"/>
      <c r="C33" s="399"/>
      <c r="D33" s="399"/>
      <c r="E33" s="399"/>
      <c r="F33" s="399"/>
      <c r="G33" s="399"/>
      <c r="H33" s="111"/>
      <c r="I33" s="111"/>
      <c r="J33" s="400">
        <f>+J31+K32</f>
        <v>397763.3</v>
      </c>
      <c r="K33" s="397"/>
    </row>
    <row r="34" spans="1:11" x14ac:dyDescent="0.25">
      <c r="A34" s="71"/>
      <c r="B34" s="72"/>
      <c r="C34" s="72"/>
      <c r="D34" s="72"/>
      <c r="E34" s="72"/>
      <c r="F34" s="72"/>
      <c r="G34" s="72"/>
      <c r="H34" s="73"/>
      <c r="I34" s="73"/>
      <c r="J34" s="74"/>
      <c r="K34" s="75"/>
    </row>
    <row r="35" spans="1:11" x14ac:dyDescent="0.25">
      <c r="A35" s="321" t="s">
        <v>45</v>
      </c>
      <c r="B35" s="322"/>
      <c r="C35" s="322"/>
      <c r="D35" s="7"/>
      <c r="E35" s="7"/>
      <c r="F35" s="7"/>
      <c r="G35" s="7"/>
      <c r="H35" s="27"/>
      <c r="I35" s="27"/>
      <c r="J35" s="28"/>
      <c r="K35" s="29"/>
    </row>
    <row r="36" spans="1:11" ht="15.75" thickBot="1" x14ac:dyDescent="0.3">
      <c r="A36" s="142"/>
      <c r="B36" s="145"/>
      <c r="C36" s="145"/>
      <c r="D36" s="7"/>
      <c r="E36" s="7"/>
      <c r="F36" s="7"/>
      <c r="G36" s="7"/>
      <c r="H36" s="27"/>
      <c r="I36" s="27"/>
      <c r="J36" s="28"/>
      <c r="K36" s="29"/>
    </row>
    <row r="37" spans="1:11" ht="15.75" thickBot="1" x14ac:dyDescent="0.3">
      <c r="A37" s="370" t="s">
        <v>0</v>
      </c>
      <c r="B37" s="384" t="s">
        <v>33</v>
      </c>
      <c r="C37" s="385"/>
      <c r="D37" s="367" t="s">
        <v>1</v>
      </c>
      <c r="E37" s="367" t="s">
        <v>14</v>
      </c>
      <c r="F37" s="367" t="s">
        <v>21</v>
      </c>
      <c r="G37" s="370" t="s">
        <v>2</v>
      </c>
      <c r="H37" s="373" t="s">
        <v>6</v>
      </c>
      <c r="I37" s="374"/>
      <c r="J37" s="375" t="s">
        <v>17</v>
      </c>
      <c r="K37" s="375" t="s">
        <v>18</v>
      </c>
    </row>
    <row r="38" spans="1:11" x14ac:dyDescent="0.25">
      <c r="A38" s="382"/>
      <c r="B38" s="370" t="s">
        <v>3</v>
      </c>
      <c r="C38" s="370" t="s">
        <v>4</v>
      </c>
      <c r="D38" s="368"/>
      <c r="E38" s="368"/>
      <c r="F38" s="368"/>
      <c r="G38" s="371"/>
      <c r="H38" s="380" t="s">
        <v>5</v>
      </c>
      <c r="I38" s="380" t="s">
        <v>48</v>
      </c>
      <c r="J38" s="376"/>
      <c r="K38" s="378"/>
    </row>
    <row r="39" spans="1:11" ht="15.75" thickBot="1" x14ac:dyDescent="0.3">
      <c r="A39" s="383"/>
      <c r="B39" s="383"/>
      <c r="C39" s="383"/>
      <c r="D39" s="369"/>
      <c r="E39" s="369"/>
      <c r="F39" s="369"/>
      <c r="G39" s="372"/>
      <c r="H39" s="379"/>
      <c r="I39" s="381"/>
      <c r="J39" s="377"/>
      <c r="K39" s="379"/>
    </row>
    <row r="40" spans="1:11" ht="62.25" customHeight="1" thickBot="1" x14ac:dyDescent="0.3">
      <c r="A40" s="41">
        <v>1</v>
      </c>
      <c r="B40" s="61" t="s">
        <v>113</v>
      </c>
      <c r="C40" s="56" t="s">
        <v>75</v>
      </c>
      <c r="D40" s="61" t="s">
        <v>30</v>
      </c>
      <c r="E40" s="61" t="s">
        <v>112</v>
      </c>
      <c r="F40" s="61">
        <v>16</v>
      </c>
      <c r="G40" s="61" t="s">
        <v>46</v>
      </c>
      <c r="H40" s="61">
        <v>8</v>
      </c>
      <c r="I40" s="61">
        <v>45</v>
      </c>
      <c r="J40" s="70">
        <v>42185</v>
      </c>
      <c r="K40" s="70">
        <v>42000</v>
      </c>
    </row>
    <row r="41" spans="1:11" ht="65.099999999999994" customHeight="1" thickBot="1" x14ac:dyDescent="0.3">
      <c r="A41" s="61">
        <v>1</v>
      </c>
      <c r="B41" s="61" t="s">
        <v>114</v>
      </c>
      <c r="C41" s="56" t="s">
        <v>41</v>
      </c>
      <c r="D41" s="61" t="s">
        <v>30</v>
      </c>
      <c r="E41" s="61" t="s">
        <v>121</v>
      </c>
      <c r="F41" s="61">
        <v>24</v>
      </c>
      <c r="G41" s="61" t="s">
        <v>47</v>
      </c>
      <c r="H41" s="61">
        <v>11</v>
      </c>
      <c r="I41" s="61">
        <v>33</v>
      </c>
      <c r="J41" s="70">
        <v>43188</v>
      </c>
      <c r="K41" s="70">
        <v>57600</v>
      </c>
    </row>
    <row r="42" spans="1:11" ht="65.099999999999994" customHeight="1" thickBot="1" x14ac:dyDescent="0.3">
      <c r="A42" s="61">
        <v>1</v>
      </c>
      <c r="B42" s="61" t="s">
        <v>126</v>
      </c>
      <c r="C42" s="135" t="s">
        <v>98</v>
      </c>
      <c r="D42" s="61" t="s">
        <v>30</v>
      </c>
      <c r="E42" s="61" t="s">
        <v>127</v>
      </c>
      <c r="F42" s="61">
        <v>48</v>
      </c>
      <c r="G42" s="61" t="s">
        <v>86</v>
      </c>
      <c r="H42" s="61">
        <v>13</v>
      </c>
      <c r="I42" s="61">
        <v>12</v>
      </c>
      <c r="J42" s="70">
        <f>49560*2</f>
        <v>99120</v>
      </c>
      <c r="K42" s="70">
        <f>42400+56000</f>
        <v>98400</v>
      </c>
    </row>
    <row r="43" spans="1:11" ht="15.75" thickBot="1" x14ac:dyDescent="0.3">
      <c r="A43" s="49">
        <f>SUM(A40:A42)</f>
        <v>3</v>
      </c>
      <c r="B43" s="337" t="s">
        <v>9</v>
      </c>
      <c r="C43" s="338"/>
      <c r="D43" s="338"/>
      <c r="E43" s="339"/>
      <c r="F43" s="141">
        <f>SUM(F40:F42)</f>
        <v>88</v>
      </c>
      <c r="G43" s="140"/>
      <c r="H43" s="159">
        <f t="shared" ref="H43:I43" si="1">SUM(H40:H42)</f>
        <v>32</v>
      </c>
      <c r="I43" s="159">
        <f t="shared" si="1"/>
        <v>90</v>
      </c>
      <c r="J43" s="149">
        <f>SUM(J40:J42)</f>
        <v>184493</v>
      </c>
      <c r="K43" s="160">
        <f>SUM(K40:K42)</f>
        <v>198000</v>
      </c>
    </row>
    <row r="44" spans="1:11" ht="15.75" thickBot="1" x14ac:dyDescent="0.3">
      <c r="A44" s="354" t="s">
        <v>8</v>
      </c>
      <c r="B44" s="355"/>
      <c r="C44" s="355"/>
      <c r="D44" s="355"/>
      <c r="E44" s="355"/>
      <c r="F44" s="355"/>
      <c r="G44" s="355"/>
      <c r="H44" s="37"/>
      <c r="I44" s="25"/>
      <c r="J44" s="149" t="s">
        <v>11</v>
      </c>
      <c r="K44" s="149">
        <f>+K43*1.1</f>
        <v>217800.00000000003</v>
      </c>
    </row>
    <row r="45" spans="1:11" ht="15.75" thickBot="1" x14ac:dyDescent="0.3">
      <c r="A45" s="356" t="s">
        <v>24</v>
      </c>
      <c r="B45" s="357"/>
      <c r="C45" s="357"/>
      <c r="D45" s="357"/>
      <c r="E45" s="357"/>
      <c r="F45" s="357"/>
      <c r="G45" s="357"/>
      <c r="H45" s="26"/>
      <c r="I45" s="26"/>
      <c r="J45" s="366">
        <f>+K44+J43</f>
        <v>402293</v>
      </c>
      <c r="K45" s="355"/>
    </row>
    <row r="46" spans="1:11" x14ac:dyDescent="0.25">
      <c r="A46" s="71"/>
      <c r="B46" s="72"/>
      <c r="C46" s="72"/>
      <c r="D46" s="72"/>
      <c r="E46" s="72"/>
      <c r="F46" s="72"/>
      <c r="G46" s="72"/>
      <c r="H46" s="73"/>
      <c r="I46" s="73"/>
      <c r="J46" s="74"/>
      <c r="K46" s="75"/>
    </row>
    <row r="47" spans="1:11" x14ac:dyDescent="0.25">
      <c r="A47" s="321" t="s">
        <v>40</v>
      </c>
      <c r="B47" s="322"/>
      <c r="C47" s="322"/>
      <c r="D47" s="7"/>
      <c r="E47" s="7"/>
      <c r="F47" s="7"/>
      <c r="G47" s="7"/>
      <c r="H47" s="27"/>
      <c r="I47" s="27"/>
      <c r="J47" s="28"/>
      <c r="K47" s="29"/>
    </row>
    <row r="48" spans="1:11" ht="15.75" thickBot="1" x14ac:dyDescent="0.3">
      <c r="A48" s="142"/>
      <c r="B48" s="145"/>
      <c r="C48" s="145"/>
      <c r="D48" s="7"/>
      <c r="E48" s="7"/>
      <c r="F48" s="7"/>
      <c r="G48" s="7"/>
      <c r="H48" s="27"/>
      <c r="I48" s="27"/>
      <c r="J48" s="28"/>
      <c r="K48" s="29"/>
    </row>
    <row r="49" spans="1:11" ht="15.75" thickBot="1" x14ac:dyDescent="0.3">
      <c r="A49" s="370" t="s">
        <v>0</v>
      </c>
      <c r="B49" s="384" t="s">
        <v>33</v>
      </c>
      <c r="C49" s="385"/>
      <c r="D49" s="367" t="s">
        <v>1</v>
      </c>
      <c r="E49" s="367" t="s">
        <v>14</v>
      </c>
      <c r="F49" s="367" t="s">
        <v>21</v>
      </c>
      <c r="G49" s="370" t="s">
        <v>2</v>
      </c>
      <c r="H49" s="373" t="s">
        <v>6</v>
      </c>
      <c r="I49" s="374"/>
      <c r="J49" s="375" t="s">
        <v>17</v>
      </c>
      <c r="K49" s="375" t="s">
        <v>18</v>
      </c>
    </row>
    <row r="50" spans="1:11" x14ac:dyDescent="0.25">
      <c r="A50" s="382"/>
      <c r="B50" s="370" t="s">
        <v>3</v>
      </c>
      <c r="C50" s="370" t="s">
        <v>4</v>
      </c>
      <c r="D50" s="368"/>
      <c r="E50" s="368"/>
      <c r="F50" s="368"/>
      <c r="G50" s="371"/>
      <c r="H50" s="380" t="s">
        <v>5</v>
      </c>
      <c r="I50" s="380" t="s">
        <v>48</v>
      </c>
      <c r="J50" s="376"/>
      <c r="K50" s="378"/>
    </row>
    <row r="51" spans="1:11" ht="15.75" thickBot="1" x14ac:dyDescent="0.3">
      <c r="A51" s="383"/>
      <c r="B51" s="383"/>
      <c r="C51" s="383"/>
      <c r="D51" s="369"/>
      <c r="E51" s="369"/>
      <c r="F51" s="369"/>
      <c r="G51" s="372"/>
      <c r="H51" s="379"/>
      <c r="I51" s="381"/>
      <c r="J51" s="377"/>
      <c r="K51" s="379"/>
    </row>
    <row r="52" spans="1:11" ht="72" thickBot="1" x14ac:dyDescent="0.3">
      <c r="A52" s="56">
        <v>1</v>
      </c>
      <c r="B52" s="61" t="s">
        <v>107</v>
      </c>
      <c r="C52" s="58" t="s">
        <v>109</v>
      </c>
      <c r="D52" s="56" t="s">
        <v>42</v>
      </c>
      <c r="E52" s="56" t="s">
        <v>118</v>
      </c>
      <c r="F52" s="56">
        <v>16</v>
      </c>
      <c r="G52" s="56" t="s">
        <v>119</v>
      </c>
      <c r="H52" s="56">
        <v>6</v>
      </c>
      <c r="I52" s="56">
        <v>28</v>
      </c>
      <c r="J52" s="59">
        <v>26845</v>
      </c>
      <c r="K52" s="59">
        <v>33200</v>
      </c>
    </row>
    <row r="53" spans="1:11" ht="15.75" thickBot="1" x14ac:dyDescent="0.3">
      <c r="A53" s="109">
        <f>SUM(A52:A52)</f>
        <v>1</v>
      </c>
      <c r="B53" s="393" t="s">
        <v>9</v>
      </c>
      <c r="C53" s="394"/>
      <c r="D53" s="394"/>
      <c r="E53" s="395"/>
      <c r="F53" s="84">
        <f>SUM(F52:F52)</f>
        <v>16</v>
      </c>
      <c r="G53" s="132"/>
      <c r="H53" s="84">
        <f>SUM(H52:H52)</f>
        <v>6</v>
      </c>
      <c r="I53" s="84">
        <f>SUM(I52:I52)</f>
        <v>28</v>
      </c>
      <c r="J53" s="151">
        <f>SUM(J52:J52)</f>
        <v>26845</v>
      </c>
      <c r="K53" s="151">
        <f>SUM(K52:K52)</f>
        <v>33200</v>
      </c>
    </row>
    <row r="54" spans="1:11" ht="15.75" thickBot="1" x14ac:dyDescent="0.3">
      <c r="A54" s="396" t="s">
        <v>8</v>
      </c>
      <c r="B54" s="397"/>
      <c r="C54" s="397"/>
      <c r="D54" s="397"/>
      <c r="E54" s="397"/>
      <c r="F54" s="397"/>
      <c r="G54" s="397"/>
      <c r="H54" s="83"/>
      <c r="I54" s="110"/>
      <c r="J54" s="151" t="s">
        <v>11</v>
      </c>
      <c r="K54" s="151">
        <f>+K53*1.1</f>
        <v>36520</v>
      </c>
    </row>
    <row r="55" spans="1:11" ht="15.75" thickBot="1" x14ac:dyDescent="0.3">
      <c r="A55" s="398" t="s">
        <v>24</v>
      </c>
      <c r="B55" s="399"/>
      <c r="C55" s="399"/>
      <c r="D55" s="399"/>
      <c r="E55" s="399"/>
      <c r="F55" s="399"/>
      <c r="G55" s="399"/>
      <c r="H55" s="111"/>
      <c r="I55" s="111"/>
      <c r="J55" s="400">
        <f>+J53+K54</f>
        <v>63365</v>
      </c>
      <c r="K55" s="397"/>
    </row>
    <row r="56" spans="1:11" x14ac:dyDescent="0.25">
      <c r="A56" s="154"/>
      <c r="B56" s="155"/>
      <c r="C56" s="155"/>
      <c r="D56" s="155"/>
      <c r="E56" s="155"/>
      <c r="F56" s="155"/>
      <c r="G56" s="155"/>
      <c r="H56" s="156"/>
      <c r="I56" s="156"/>
      <c r="J56" s="157"/>
      <c r="K56" s="158"/>
    </row>
    <row r="57" spans="1:11" x14ac:dyDescent="0.25">
      <c r="A57" s="321" t="s">
        <v>73</v>
      </c>
      <c r="B57" s="322"/>
      <c r="C57" s="322"/>
      <c r="D57" s="7"/>
      <c r="E57" s="7"/>
      <c r="F57" s="7"/>
      <c r="G57" s="7"/>
      <c r="H57" s="27"/>
      <c r="I57" s="27"/>
      <c r="J57" s="28"/>
      <c r="K57" s="29"/>
    </row>
    <row r="58" spans="1:11" ht="15.75" thickBot="1" x14ac:dyDescent="0.3">
      <c r="A58" s="142"/>
      <c r="B58" s="145"/>
      <c r="C58" s="145"/>
      <c r="D58" s="7"/>
      <c r="E58" s="7"/>
      <c r="F58" s="7"/>
      <c r="G58" s="7"/>
      <c r="H58" s="27"/>
      <c r="I58" s="27"/>
      <c r="J58" s="28"/>
      <c r="K58" s="29"/>
    </row>
    <row r="59" spans="1:11" ht="15.75" thickBot="1" x14ac:dyDescent="0.3">
      <c r="A59" s="370" t="s">
        <v>0</v>
      </c>
      <c r="B59" s="384" t="s">
        <v>33</v>
      </c>
      <c r="C59" s="385"/>
      <c r="D59" s="367" t="s">
        <v>1</v>
      </c>
      <c r="E59" s="367" t="s">
        <v>14</v>
      </c>
      <c r="F59" s="367" t="s">
        <v>21</v>
      </c>
      <c r="G59" s="370" t="s">
        <v>2</v>
      </c>
      <c r="H59" s="373" t="s">
        <v>6</v>
      </c>
      <c r="I59" s="374"/>
      <c r="J59" s="375" t="s">
        <v>17</v>
      </c>
      <c r="K59" s="375" t="s">
        <v>18</v>
      </c>
    </row>
    <row r="60" spans="1:11" x14ac:dyDescent="0.25">
      <c r="A60" s="382"/>
      <c r="B60" s="370" t="s">
        <v>3</v>
      </c>
      <c r="C60" s="370" t="s">
        <v>4</v>
      </c>
      <c r="D60" s="368"/>
      <c r="E60" s="368"/>
      <c r="F60" s="368"/>
      <c r="G60" s="371"/>
      <c r="H60" s="380" t="s">
        <v>5</v>
      </c>
      <c r="I60" s="380" t="s">
        <v>48</v>
      </c>
      <c r="J60" s="376"/>
      <c r="K60" s="378"/>
    </row>
    <row r="61" spans="1:11" ht="15.75" thickBot="1" x14ac:dyDescent="0.3">
      <c r="A61" s="383"/>
      <c r="B61" s="383"/>
      <c r="C61" s="383"/>
      <c r="D61" s="369"/>
      <c r="E61" s="369"/>
      <c r="F61" s="369"/>
      <c r="G61" s="372"/>
      <c r="H61" s="379"/>
      <c r="I61" s="381"/>
      <c r="J61" s="377"/>
      <c r="K61" s="379"/>
    </row>
    <row r="62" spans="1:11" ht="69.75" customHeight="1" thickBot="1" x14ac:dyDescent="0.3">
      <c r="A62" s="56">
        <v>1</v>
      </c>
      <c r="B62" s="61" t="s">
        <v>107</v>
      </c>
      <c r="C62" s="58" t="s">
        <v>109</v>
      </c>
      <c r="D62" s="80" t="s">
        <v>80</v>
      </c>
      <c r="E62" s="76" t="s">
        <v>115</v>
      </c>
      <c r="F62" s="56">
        <v>22</v>
      </c>
      <c r="G62" s="61" t="s">
        <v>116</v>
      </c>
      <c r="H62" s="56">
        <v>13</v>
      </c>
      <c r="I62" s="56">
        <v>19</v>
      </c>
      <c r="J62" s="70">
        <v>41300</v>
      </c>
      <c r="K62" s="70">
        <v>30000</v>
      </c>
    </row>
    <row r="63" spans="1:11" ht="93.75" customHeight="1" thickBot="1" x14ac:dyDescent="0.3">
      <c r="A63" s="56">
        <v>1</v>
      </c>
      <c r="B63" s="61" t="s">
        <v>120</v>
      </c>
      <c r="C63" s="61" t="s">
        <v>43</v>
      </c>
      <c r="D63" s="61" t="s">
        <v>74</v>
      </c>
      <c r="E63" s="76" t="s">
        <v>117</v>
      </c>
      <c r="F63" s="56">
        <v>27</v>
      </c>
      <c r="G63" s="61" t="s">
        <v>71</v>
      </c>
      <c r="H63" s="56">
        <v>11</v>
      </c>
      <c r="I63" s="56">
        <v>20</v>
      </c>
      <c r="J63" s="70">
        <f>37669.14+20532</f>
        <v>58201.14</v>
      </c>
      <c r="K63" s="70">
        <v>94900</v>
      </c>
    </row>
    <row r="64" spans="1:11" ht="65.099999999999994" customHeight="1" thickBot="1" x14ac:dyDescent="0.3">
      <c r="A64" s="56">
        <v>1</v>
      </c>
      <c r="B64" s="56" t="s">
        <v>100</v>
      </c>
      <c r="C64" s="56" t="s">
        <v>34</v>
      </c>
      <c r="D64" s="80" t="s">
        <v>80</v>
      </c>
      <c r="E64" s="76" t="s">
        <v>128</v>
      </c>
      <c r="F64" s="56">
        <v>24</v>
      </c>
      <c r="G64" s="61" t="s">
        <v>54</v>
      </c>
      <c r="H64" s="56">
        <v>16</v>
      </c>
      <c r="I64" s="56">
        <v>16</v>
      </c>
      <c r="J64" s="70">
        <v>60888</v>
      </c>
      <c r="K64" s="70">
        <v>46075</v>
      </c>
    </row>
    <row r="65" spans="1:11" ht="65.099999999999994" customHeight="1" thickBot="1" x14ac:dyDescent="0.3">
      <c r="A65" s="56">
        <v>1</v>
      </c>
      <c r="B65" s="56" t="s">
        <v>100</v>
      </c>
      <c r="C65" s="56" t="s">
        <v>34</v>
      </c>
      <c r="D65" s="80" t="s">
        <v>80</v>
      </c>
      <c r="E65" s="76" t="s">
        <v>129</v>
      </c>
      <c r="F65" s="56">
        <v>24</v>
      </c>
      <c r="G65" s="61" t="s">
        <v>55</v>
      </c>
      <c r="H65" s="56">
        <v>17</v>
      </c>
      <c r="I65" s="56">
        <v>9</v>
      </c>
      <c r="J65" s="70">
        <v>94164</v>
      </c>
      <c r="K65" s="70">
        <v>41825</v>
      </c>
    </row>
    <row r="66" spans="1:11" ht="15.75" thickBot="1" x14ac:dyDescent="0.3">
      <c r="A66" s="49">
        <f>SUM(A62:A65)</f>
        <v>4</v>
      </c>
      <c r="B66" s="337"/>
      <c r="C66" s="338"/>
      <c r="D66" s="338"/>
      <c r="E66" s="339"/>
      <c r="F66" s="141">
        <f>SUM(F62:F65)</f>
        <v>97</v>
      </c>
      <c r="G66" s="140"/>
      <c r="H66" s="141">
        <f t="shared" ref="H66:I66" si="2">SUM(H62:H65)</f>
        <v>57</v>
      </c>
      <c r="I66" s="141">
        <f t="shared" si="2"/>
        <v>64</v>
      </c>
      <c r="J66" s="149">
        <f>SUM(J62:J65)</f>
        <v>254553.14</v>
      </c>
      <c r="K66" s="149">
        <f>SUM(K62:K65)</f>
        <v>212800</v>
      </c>
    </row>
    <row r="67" spans="1:11" ht="15.75" thickBot="1" x14ac:dyDescent="0.3">
      <c r="A67" s="354" t="s">
        <v>8</v>
      </c>
      <c r="B67" s="355"/>
      <c r="C67" s="355"/>
      <c r="D67" s="355"/>
      <c r="E67" s="355"/>
      <c r="F67" s="355"/>
      <c r="G67" s="355"/>
      <c r="H67" s="37"/>
      <c r="I67" s="25"/>
      <c r="J67" s="149" t="s">
        <v>11</v>
      </c>
      <c r="K67" s="149">
        <f>+K66*1.1</f>
        <v>234080.00000000003</v>
      </c>
    </row>
    <row r="68" spans="1:11" ht="15.75" thickBot="1" x14ac:dyDescent="0.3">
      <c r="A68" s="356" t="s">
        <v>24</v>
      </c>
      <c r="B68" s="357"/>
      <c r="C68" s="357"/>
      <c r="D68" s="357"/>
      <c r="E68" s="357"/>
      <c r="F68" s="357"/>
      <c r="G68" s="357"/>
      <c r="H68" s="26"/>
      <c r="I68" s="26"/>
      <c r="J68" s="366">
        <f>+J66+K67</f>
        <v>488633.14</v>
      </c>
      <c r="K68" s="355"/>
    </row>
    <row r="71" spans="1:11" x14ac:dyDescent="0.25">
      <c r="B71" s="358" t="s">
        <v>19</v>
      </c>
      <c r="C71" s="358"/>
      <c r="D71" s="144"/>
      <c r="E71" s="144"/>
      <c r="F71" s="60"/>
      <c r="G71" s="60"/>
    </row>
    <row r="72" spans="1:11" x14ac:dyDescent="0.25">
      <c r="A72" s="389"/>
      <c r="B72" s="389"/>
      <c r="C72" s="125"/>
      <c r="D72" s="126"/>
      <c r="E72" s="126"/>
      <c r="F72" s="127"/>
      <c r="G72" s="127"/>
      <c r="H72" s="128"/>
      <c r="I72" s="128"/>
      <c r="J72" s="128"/>
    </row>
    <row r="73" spans="1:11" x14ac:dyDescent="0.25">
      <c r="A73" s="389"/>
      <c r="B73" s="389"/>
      <c r="C73" s="125"/>
      <c r="D73" s="126"/>
      <c r="E73" s="126"/>
      <c r="F73" s="127"/>
      <c r="G73" s="127"/>
      <c r="H73" s="128"/>
      <c r="I73" s="128"/>
      <c r="J73" s="128"/>
    </row>
    <row r="74" spans="1:11" x14ac:dyDescent="0.25">
      <c r="A74" s="388" t="s">
        <v>36</v>
      </c>
      <c r="B74" s="388"/>
      <c r="C74" s="152">
        <f>+A16+A31+A43+A53+A66</f>
        <v>13</v>
      </c>
      <c r="D74" s="128"/>
      <c r="E74" s="390" t="s">
        <v>25</v>
      </c>
      <c r="F74" s="390"/>
      <c r="G74" s="390"/>
      <c r="H74" s="364">
        <f>+J16+J31+J43+J53+J66</f>
        <v>853686.44000000006</v>
      </c>
      <c r="I74" s="364"/>
      <c r="J74" s="128"/>
    </row>
    <row r="75" spans="1:11" x14ac:dyDescent="0.25">
      <c r="A75" s="152" t="s">
        <v>50</v>
      </c>
      <c r="B75" s="152"/>
      <c r="C75" s="152">
        <f>+F16+F31+F43+F53+F66</f>
        <v>321</v>
      </c>
      <c r="D75" s="128"/>
      <c r="E75" s="150" t="s">
        <v>26</v>
      </c>
      <c r="F75" s="136"/>
      <c r="G75" s="137"/>
      <c r="H75" s="364">
        <f>+K17+K32+K44+K54+K67</f>
        <v>770660</v>
      </c>
      <c r="I75" s="364"/>
      <c r="J75" s="128"/>
    </row>
    <row r="76" spans="1:11" x14ac:dyDescent="0.25">
      <c r="A76" s="152" t="s">
        <v>7</v>
      </c>
      <c r="B76" s="152"/>
      <c r="C76" s="152">
        <f>+H16+H31+H43+H53+H66</f>
        <v>235</v>
      </c>
      <c r="D76" s="128"/>
      <c r="E76" s="128"/>
      <c r="F76" s="128"/>
      <c r="G76" s="129"/>
      <c r="H76" s="130"/>
      <c r="I76" s="128"/>
      <c r="J76" s="128"/>
    </row>
    <row r="77" spans="1:11" x14ac:dyDescent="0.25">
      <c r="A77" s="391" t="s">
        <v>49</v>
      </c>
      <c r="B77" s="391"/>
      <c r="C77" s="152">
        <f>+I16+I31+I43+I53+I66</f>
        <v>295</v>
      </c>
      <c r="D77" s="128"/>
      <c r="E77" s="392" t="s">
        <v>99</v>
      </c>
      <c r="F77" s="392"/>
      <c r="G77" s="392"/>
      <c r="H77" s="364">
        <f>+H74+H75</f>
        <v>1624346.44</v>
      </c>
      <c r="I77" s="365"/>
      <c r="J77" s="128"/>
    </row>
    <row r="78" spans="1:11" x14ac:dyDescent="0.25">
      <c r="A78" s="391"/>
      <c r="B78" s="391"/>
      <c r="C78" s="150"/>
      <c r="D78" s="126"/>
      <c r="E78" s="126"/>
      <c r="F78" s="126"/>
      <c r="G78" s="126"/>
      <c r="H78" s="126"/>
      <c r="I78" s="128"/>
      <c r="J78" s="128"/>
    </row>
    <row r="79" spans="1:11" x14ac:dyDescent="0.25">
      <c r="A79" s="388" t="s">
        <v>44</v>
      </c>
      <c r="B79" s="388"/>
      <c r="C79" s="152">
        <f>+C76+C77</f>
        <v>530</v>
      </c>
      <c r="D79" s="128"/>
      <c r="E79" s="128"/>
      <c r="F79" s="128"/>
      <c r="G79" s="128"/>
      <c r="H79" s="128"/>
      <c r="I79" s="128"/>
      <c r="J79" s="128"/>
    </row>
    <row r="80" spans="1:11" x14ac:dyDescent="0.25">
      <c r="A80" s="152"/>
      <c r="B80" s="152"/>
      <c r="C80" s="152"/>
      <c r="D80" s="128"/>
      <c r="E80" s="128"/>
      <c r="F80" s="128"/>
      <c r="G80" s="128"/>
      <c r="H80" s="128"/>
      <c r="I80" s="128"/>
      <c r="J80" s="128"/>
    </row>
    <row r="81" spans="1:10" x14ac:dyDescent="0.25">
      <c r="A81" s="152"/>
      <c r="B81" s="152"/>
      <c r="C81" s="152"/>
      <c r="D81" s="128"/>
      <c r="E81" s="128"/>
      <c r="F81" s="128"/>
      <c r="G81" s="128"/>
      <c r="H81" s="128"/>
      <c r="I81" s="128"/>
      <c r="J81" s="128"/>
    </row>
    <row r="83" spans="1:10" x14ac:dyDescent="0.25">
      <c r="A83" s="2"/>
      <c r="B83" s="2"/>
      <c r="C83" s="148" t="s">
        <v>35</v>
      </c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138" t="s">
        <v>29</v>
      </c>
      <c r="C85" s="152">
        <f>+C74</f>
        <v>13</v>
      </c>
      <c r="D85" s="152" t="s">
        <v>22</v>
      </c>
      <c r="E85" s="143">
        <f>+C77</f>
        <v>295</v>
      </c>
      <c r="F85" s="2"/>
      <c r="G85" s="2"/>
      <c r="H85" s="2"/>
      <c r="I85" s="2"/>
      <c r="J85" s="2"/>
    </row>
    <row r="86" spans="1:10" x14ac:dyDescent="0.25">
      <c r="A86" s="2"/>
      <c r="B86" s="2"/>
      <c r="C86" s="8"/>
      <c r="D86" s="4" t="s">
        <v>15</v>
      </c>
      <c r="E86" s="143">
        <f>+C76</f>
        <v>235</v>
      </c>
      <c r="F86" s="2"/>
      <c r="G86" s="2"/>
      <c r="H86" s="2"/>
      <c r="I86" s="2"/>
      <c r="J86" s="2"/>
    </row>
  </sheetData>
  <mergeCells count="104"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541B-1471-49C2-A80D-18ADA6C9AA72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6" t="s">
        <v>10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6.5" x14ac:dyDescent="0.25">
      <c r="A2" s="386" t="s">
        <v>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x14ac:dyDescent="0.25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16.5" x14ac:dyDescent="0.25">
      <c r="A4" s="348" t="s">
        <v>148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6.5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6.5" x14ac:dyDescent="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5.75" thickBot="1" x14ac:dyDescent="0.3">
      <c r="A7" s="321" t="s">
        <v>45</v>
      </c>
      <c r="B7" s="322"/>
      <c r="C7" s="322"/>
      <c r="D7" s="7"/>
      <c r="E7" s="7"/>
      <c r="F7" s="7"/>
      <c r="G7" s="7"/>
      <c r="H7" s="27"/>
      <c r="I7" s="27"/>
      <c r="J7" s="28"/>
      <c r="K7" s="29"/>
    </row>
    <row r="8" spans="1:11" ht="15.75" thickBot="1" x14ac:dyDescent="0.3">
      <c r="A8" s="370" t="s">
        <v>0</v>
      </c>
      <c r="B8" s="384" t="s">
        <v>33</v>
      </c>
      <c r="C8" s="385"/>
      <c r="D8" s="367" t="s">
        <v>1</v>
      </c>
      <c r="E8" s="367" t="s">
        <v>14</v>
      </c>
      <c r="F8" s="367" t="s">
        <v>21</v>
      </c>
      <c r="G8" s="370" t="s">
        <v>2</v>
      </c>
      <c r="H8" s="373" t="s">
        <v>6</v>
      </c>
      <c r="I8" s="374"/>
      <c r="J8" s="375" t="s">
        <v>17</v>
      </c>
      <c r="K8" s="375" t="s">
        <v>18</v>
      </c>
    </row>
    <row r="9" spans="1:11" x14ac:dyDescent="0.25">
      <c r="A9" s="382"/>
      <c r="B9" s="370" t="s">
        <v>3</v>
      </c>
      <c r="C9" s="370" t="s">
        <v>4</v>
      </c>
      <c r="D9" s="368"/>
      <c r="E9" s="368"/>
      <c r="F9" s="368"/>
      <c r="G9" s="371"/>
      <c r="H9" s="380" t="s">
        <v>5</v>
      </c>
      <c r="I9" s="380" t="s">
        <v>48</v>
      </c>
      <c r="J9" s="376"/>
      <c r="K9" s="378"/>
    </row>
    <row r="10" spans="1:11" ht="21" customHeight="1" thickBot="1" x14ac:dyDescent="0.3">
      <c r="A10" s="383"/>
      <c r="B10" s="383"/>
      <c r="C10" s="383"/>
      <c r="D10" s="369"/>
      <c r="E10" s="369"/>
      <c r="F10" s="369"/>
      <c r="G10" s="372"/>
      <c r="H10" s="379"/>
      <c r="I10" s="381"/>
      <c r="J10" s="377"/>
      <c r="K10" s="379"/>
    </row>
    <row r="11" spans="1:11" ht="69" customHeight="1" thickBot="1" x14ac:dyDescent="0.3">
      <c r="A11" s="41">
        <v>1</v>
      </c>
      <c r="B11" s="61" t="s">
        <v>113</v>
      </c>
      <c r="C11" s="56" t="s">
        <v>66</v>
      </c>
      <c r="D11" s="61" t="s">
        <v>30</v>
      </c>
      <c r="E11" s="61" t="s">
        <v>149</v>
      </c>
      <c r="F11" s="61">
        <v>24</v>
      </c>
      <c r="G11" s="61" t="s">
        <v>150</v>
      </c>
      <c r="H11" s="61">
        <v>15</v>
      </c>
      <c r="I11" s="61">
        <v>19</v>
      </c>
      <c r="J11" s="70">
        <v>70800</v>
      </c>
      <c r="K11" s="70">
        <v>49600</v>
      </c>
    </row>
    <row r="12" spans="1:11" ht="15.75" thickBot="1" x14ac:dyDescent="0.3">
      <c r="A12" s="49">
        <f>SUM(A11:A11)</f>
        <v>1</v>
      </c>
      <c r="B12" s="337" t="s">
        <v>9</v>
      </c>
      <c r="C12" s="338"/>
      <c r="D12" s="338"/>
      <c r="E12" s="339"/>
      <c r="F12" s="186">
        <f>SUM(F11:F11)</f>
        <v>24</v>
      </c>
      <c r="G12" s="185"/>
      <c r="H12" s="186">
        <f>SUM(H11:H11)</f>
        <v>15</v>
      </c>
      <c r="I12" s="186">
        <f>SUM(I11:I11)</f>
        <v>19</v>
      </c>
      <c r="J12" s="189">
        <f>SUM(J11:J11)</f>
        <v>70800</v>
      </c>
      <c r="K12" s="189">
        <f>SUM(K11:K11)</f>
        <v>49600</v>
      </c>
    </row>
    <row r="13" spans="1:11" ht="15.75" thickBot="1" x14ac:dyDescent="0.3">
      <c r="A13" s="354" t="s">
        <v>8</v>
      </c>
      <c r="B13" s="355"/>
      <c r="C13" s="355"/>
      <c r="D13" s="355"/>
      <c r="E13" s="355"/>
      <c r="F13" s="355"/>
      <c r="G13" s="355"/>
      <c r="H13" s="37"/>
      <c r="I13" s="25"/>
      <c r="J13" s="189" t="s">
        <v>11</v>
      </c>
      <c r="K13" s="189">
        <f>+K12*1.1</f>
        <v>54560.000000000007</v>
      </c>
    </row>
    <row r="14" spans="1:11" ht="15.75" thickBot="1" x14ac:dyDescent="0.3">
      <c r="A14" s="356" t="s">
        <v>24</v>
      </c>
      <c r="B14" s="357"/>
      <c r="C14" s="357"/>
      <c r="D14" s="357"/>
      <c r="E14" s="357"/>
      <c r="F14" s="357"/>
      <c r="G14" s="357"/>
      <c r="H14" s="26"/>
      <c r="I14" s="26"/>
      <c r="J14" s="366">
        <f>+K13+J12</f>
        <v>125360</v>
      </c>
      <c r="K14" s="355"/>
    </row>
    <row r="15" spans="1:11" x14ac:dyDescent="0.25">
      <c r="A15" s="71"/>
      <c r="B15" s="72"/>
      <c r="C15" s="72"/>
      <c r="D15" s="72"/>
      <c r="E15" s="72"/>
      <c r="F15" s="72"/>
      <c r="G15" s="72"/>
      <c r="H15" s="73"/>
      <c r="I15" s="73"/>
      <c r="J15" s="74"/>
      <c r="K15" s="75"/>
    </row>
    <row r="17" spans="1:11" ht="15.75" customHeight="1" thickBot="1" x14ac:dyDescent="0.3">
      <c r="A17" s="321" t="s">
        <v>10</v>
      </c>
      <c r="B17" s="322"/>
      <c r="C17" s="322"/>
      <c r="D17" s="7"/>
      <c r="E17" s="7"/>
      <c r="F17" s="7"/>
      <c r="G17" s="7"/>
      <c r="H17" s="27"/>
      <c r="I17" s="27"/>
      <c r="J17" s="28"/>
      <c r="K17" s="29"/>
    </row>
    <row r="18" spans="1:11" ht="15.75" customHeight="1" thickBot="1" x14ac:dyDescent="0.3">
      <c r="A18" s="370" t="s">
        <v>0</v>
      </c>
      <c r="B18" s="384" t="s">
        <v>33</v>
      </c>
      <c r="C18" s="385"/>
      <c r="D18" s="367" t="s">
        <v>1</v>
      </c>
      <c r="E18" s="367" t="s">
        <v>14</v>
      </c>
      <c r="F18" s="367" t="s">
        <v>21</v>
      </c>
      <c r="G18" s="370" t="s">
        <v>2</v>
      </c>
      <c r="H18" s="373" t="s">
        <v>6</v>
      </c>
      <c r="I18" s="374"/>
      <c r="J18" s="375" t="s">
        <v>17</v>
      </c>
      <c r="K18" s="375" t="s">
        <v>18</v>
      </c>
    </row>
    <row r="19" spans="1:11" ht="15" customHeight="1" x14ac:dyDescent="0.25">
      <c r="A19" s="382"/>
      <c r="B19" s="370" t="s">
        <v>3</v>
      </c>
      <c r="C19" s="370" t="s">
        <v>4</v>
      </c>
      <c r="D19" s="368"/>
      <c r="E19" s="368"/>
      <c r="F19" s="368"/>
      <c r="G19" s="371"/>
      <c r="H19" s="380" t="s">
        <v>5</v>
      </c>
      <c r="I19" s="380" t="s">
        <v>48</v>
      </c>
      <c r="J19" s="376"/>
      <c r="K19" s="378"/>
    </row>
    <row r="20" spans="1:11" ht="21" customHeight="1" thickBot="1" x14ac:dyDescent="0.3">
      <c r="A20" s="383"/>
      <c r="B20" s="383"/>
      <c r="C20" s="383"/>
      <c r="D20" s="369"/>
      <c r="E20" s="369"/>
      <c r="F20" s="369"/>
      <c r="G20" s="372"/>
      <c r="H20" s="379"/>
      <c r="I20" s="381"/>
      <c r="J20" s="377"/>
      <c r="K20" s="379"/>
    </row>
    <row r="21" spans="1:11" ht="57.75" thickBot="1" x14ac:dyDescent="0.3">
      <c r="A21" s="41">
        <v>1</v>
      </c>
      <c r="B21" s="61" t="s">
        <v>60</v>
      </c>
      <c r="C21" s="199" t="s">
        <v>58</v>
      </c>
      <c r="D21" s="61" t="s">
        <v>59</v>
      </c>
      <c r="E21" s="76" t="s">
        <v>152</v>
      </c>
      <c r="F21" s="56">
        <v>1.5</v>
      </c>
      <c r="G21" s="61" t="s">
        <v>151</v>
      </c>
      <c r="H21" s="56">
        <v>4</v>
      </c>
      <c r="I21" s="56">
        <v>19</v>
      </c>
      <c r="J21" s="70">
        <v>0</v>
      </c>
      <c r="K21" s="70">
        <v>0</v>
      </c>
    </row>
    <row r="22" spans="1:11" ht="43.5" thickBot="1" x14ac:dyDescent="0.3">
      <c r="A22" s="41">
        <v>1</v>
      </c>
      <c r="B22" s="61" t="s">
        <v>60</v>
      </c>
      <c r="C22" s="61" t="s">
        <v>153</v>
      </c>
      <c r="D22" s="61" t="s">
        <v>70</v>
      </c>
      <c r="E22" s="76" t="s">
        <v>152</v>
      </c>
      <c r="F22" s="61">
        <v>1.5</v>
      </c>
      <c r="G22" s="61" t="s">
        <v>151</v>
      </c>
      <c r="H22" s="56">
        <v>4</v>
      </c>
      <c r="I22" s="56">
        <v>19</v>
      </c>
      <c r="J22" s="70">
        <v>14160</v>
      </c>
      <c r="K22" s="70">
        <v>0</v>
      </c>
    </row>
    <row r="23" spans="1:11" ht="15.75" customHeight="1" thickBot="1" x14ac:dyDescent="0.3">
      <c r="A23" s="49">
        <f>SUM(A21:A22)</f>
        <v>2</v>
      </c>
      <c r="B23" s="337" t="s">
        <v>9</v>
      </c>
      <c r="C23" s="338"/>
      <c r="D23" s="338"/>
      <c r="E23" s="339"/>
      <c r="F23" s="195">
        <f>SUM(F21:F22)</f>
        <v>3</v>
      </c>
      <c r="G23" s="194"/>
      <c r="H23" s="200">
        <f>SUM(H21:H22)</f>
        <v>8</v>
      </c>
      <c r="I23" s="200">
        <f>SUM(I21:I22)</f>
        <v>38</v>
      </c>
      <c r="J23" s="197">
        <f>J22+J21</f>
        <v>14160</v>
      </c>
      <c r="K23" s="206">
        <f>K22+K21</f>
        <v>0</v>
      </c>
    </row>
    <row r="24" spans="1:11" ht="15.75" customHeight="1" thickBot="1" x14ac:dyDescent="0.3">
      <c r="A24" s="354" t="s">
        <v>8</v>
      </c>
      <c r="B24" s="355"/>
      <c r="C24" s="355"/>
      <c r="D24" s="355"/>
      <c r="E24" s="355"/>
      <c r="F24" s="355"/>
      <c r="G24" s="355"/>
      <c r="H24" s="37"/>
      <c r="I24" s="25"/>
      <c r="J24" s="197" t="s">
        <v>11</v>
      </c>
      <c r="K24" s="197">
        <f>+K23*1.1</f>
        <v>0</v>
      </c>
    </row>
    <row r="25" spans="1:11" ht="15.75" customHeight="1" thickBot="1" x14ac:dyDescent="0.3">
      <c r="A25" s="356" t="s">
        <v>24</v>
      </c>
      <c r="B25" s="357"/>
      <c r="C25" s="357"/>
      <c r="D25" s="357"/>
      <c r="E25" s="357"/>
      <c r="F25" s="357"/>
      <c r="G25" s="357"/>
      <c r="H25" s="26"/>
      <c r="I25" s="26"/>
      <c r="J25" s="366">
        <f>+J23+K24</f>
        <v>14160</v>
      </c>
      <c r="K25" s="355"/>
    </row>
    <row r="28" spans="1:11" ht="15.75" customHeight="1" x14ac:dyDescent="0.25">
      <c r="B28" s="358" t="s">
        <v>19</v>
      </c>
      <c r="C28" s="358"/>
      <c r="D28" s="196"/>
      <c r="E28" s="196"/>
      <c r="F28" s="60"/>
      <c r="G28" s="60"/>
    </row>
    <row r="29" spans="1:11" ht="7.5" customHeight="1" x14ac:dyDescent="0.25">
      <c r="A29" s="389"/>
      <c r="B29" s="389"/>
      <c r="C29" s="125"/>
      <c r="D29" s="126"/>
      <c r="E29" s="126"/>
      <c r="F29" s="127"/>
      <c r="G29" s="127"/>
      <c r="H29" s="128"/>
      <c r="I29" s="128"/>
    </row>
    <row r="30" spans="1:11" ht="15" customHeight="1" x14ac:dyDescent="0.25">
      <c r="A30" s="388" t="s">
        <v>36</v>
      </c>
      <c r="B30" s="388"/>
      <c r="C30" s="193">
        <v>1</v>
      </c>
      <c r="D30" s="128"/>
      <c r="E30" s="390" t="s">
        <v>25</v>
      </c>
      <c r="F30" s="390"/>
      <c r="G30" s="390"/>
      <c r="H30" s="364">
        <f>+J12</f>
        <v>70800</v>
      </c>
      <c r="I30" s="364"/>
    </row>
    <row r="31" spans="1:11" ht="15" customHeight="1" x14ac:dyDescent="0.25">
      <c r="A31" s="388" t="s">
        <v>61</v>
      </c>
      <c r="B31" s="388"/>
      <c r="C31" s="204">
        <f>+A23</f>
        <v>2</v>
      </c>
      <c r="D31" s="128"/>
      <c r="E31" s="205"/>
      <c r="F31" s="205"/>
      <c r="G31" s="205"/>
      <c r="H31" s="203"/>
      <c r="I31" s="203"/>
    </row>
    <row r="32" spans="1:11" x14ac:dyDescent="0.25">
      <c r="A32" s="193" t="s">
        <v>50</v>
      </c>
      <c r="B32" s="193"/>
      <c r="C32" s="193">
        <f>+F12+F23</f>
        <v>27</v>
      </c>
      <c r="D32" s="128"/>
      <c r="E32" s="198" t="s">
        <v>26</v>
      </c>
      <c r="F32" s="136"/>
      <c r="G32" s="137"/>
      <c r="H32" s="364">
        <f>+K13</f>
        <v>54560.000000000007</v>
      </c>
      <c r="I32" s="364"/>
    </row>
    <row r="33" spans="1:9" ht="15.75" customHeight="1" x14ac:dyDescent="0.25">
      <c r="A33" s="193" t="s">
        <v>7</v>
      </c>
      <c r="B33" s="193"/>
      <c r="C33" s="193">
        <f>+H11+H23</f>
        <v>23</v>
      </c>
      <c r="D33" s="128"/>
      <c r="E33" s="128"/>
      <c r="F33" s="128"/>
      <c r="G33" s="129"/>
      <c r="H33" s="130"/>
      <c r="I33" s="128"/>
    </row>
    <row r="34" spans="1:9" ht="15.75" customHeight="1" x14ac:dyDescent="0.25">
      <c r="A34" s="391" t="s">
        <v>49</v>
      </c>
      <c r="B34" s="391"/>
      <c r="C34" s="193">
        <f>+I12+I23</f>
        <v>57</v>
      </c>
      <c r="D34" s="128"/>
      <c r="E34" s="392" t="s">
        <v>99</v>
      </c>
      <c r="F34" s="392"/>
      <c r="G34" s="392"/>
      <c r="H34" s="364">
        <f>+H30+H32</f>
        <v>125360</v>
      </c>
      <c r="I34" s="364"/>
    </row>
    <row r="35" spans="1:9" x14ac:dyDescent="0.25">
      <c r="A35" s="391"/>
      <c r="B35" s="391"/>
      <c r="C35" s="192"/>
      <c r="D35" s="126"/>
      <c r="E35" s="126"/>
      <c r="F35" s="126"/>
      <c r="G35" s="126"/>
      <c r="H35" s="126"/>
      <c r="I35" s="128"/>
    </row>
    <row r="36" spans="1:9" x14ac:dyDescent="0.25">
      <c r="A36" s="388" t="s">
        <v>44</v>
      </c>
      <c r="B36" s="388"/>
      <c r="C36" s="193">
        <f>+C33+C34</f>
        <v>80</v>
      </c>
      <c r="D36" s="128"/>
      <c r="E36" s="128"/>
      <c r="F36" s="128"/>
      <c r="G36" s="128"/>
      <c r="H36" s="128"/>
      <c r="I36" s="128"/>
    </row>
    <row r="37" spans="1:9" ht="9" customHeight="1" x14ac:dyDescent="0.25">
      <c r="A37" s="193"/>
      <c r="B37" s="193"/>
      <c r="C37" s="193"/>
      <c r="D37" s="128"/>
      <c r="E37" s="128"/>
      <c r="F37" s="128"/>
      <c r="G37" s="128"/>
      <c r="H37" s="128"/>
      <c r="I37" s="128"/>
    </row>
    <row r="38" spans="1:9" x14ac:dyDescent="0.25">
      <c r="A38" s="2"/>
      <c r="B38" s="2"/>
      <c r="C38" s="191" t="s">
        <v>35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138" t="s">
        <v>29</v>
      </c>
      <c r="C40" s="193">
        <f>+C30</f>
        <v>1</v>
      </c>
      <c r="D40" s="193" t="s">
        <v>22</v>
      </c>
      <c r="E40" s="190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62</v>
      </c>
      <c r="C41" s="201">
        <f>+C31</f>
        <v>2</v>
      </c>
      <c r="D41" s="4" t="s">
        <v>15</v>
      </c>
      <c r="E41" s="190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A36:B36"/>
    <mergeCell ref="H30:I30"/>
    <mergeCell ref="H32:I32"/>
    <mergeCell ref="A34:B35"/>
    <mergeCell ref="E34:G34"/>
    <mergeCell ref="H34:I34"/>
    <mergeCell ref="A31:B31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7878-1D31-4F65-9D4A-0F57EF9A283E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14" t="s">
        <v>10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" customHeight="1" x14ac:dyDescent="0.25">
      <c r="B2" s="314" t="s">
        <v>53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 customHeight="1" x14ac:dyDescent="0.25">
      <c r="B3" s="360" t="s">
        <v>184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ht="24" customHeight="1" thickBot="1" x14ac:dyDescent="0.3">
      <c r="B4" s="323" t="s">
        <v>16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5.75" thickBot="1" x14ac:dyDescent="0.3">
      <c r="B5" s="315" t="s">
        <v>0</v>
      </c>
      <c r="C5" s="319" t="s">
        <v>33</v>
      </c>
      <c r="D5" s="320"/>
      <c r="E5" s="345" t="s">
        <v>1</v>
      </c>
      <c r="F5" s="345" t="s">
        <v>14</v>
      </c>
      <c r="G5" s="345" t="s">
        <v>21</v>
      </c>
      <c r="H5" s="315" t="s">
        <v>2</v>
      </c>
      <c r="I5" s="335" t="s">
        <v>6</v>
      </c>
      <c r="J5" s="336"/>
      <c r="K5" s="311" t="s">
        <v>17</v>
      </c>
      <c r="L5" s="311" t="s">
        <v>18</v>
      </c>
    </row>
    <row r="6" spans="1:12" x14ac:dyDescent="0.25">
      <c r="B6" s="325"/>
      <c r="C6" s="315" t="s">
        <v>3</v>
      </c>
      <c r="D6" s="315" t="s">
        <v>4</v>
      </c>
      <c r="E6" s="346"/>
      <c r="F6" s="346"/>
      <c r="G6" s="346"/>
      <c r="H6" s="349"/>
      <c r="I6" s="351" t="s">
        <v>5</v>
      </c>
      <c r="J6" s="317" t="s">
        <v>63</v>
      </c>
      <c r="K6" s="327"/>
      <c r="L6" s="312"/>
    </row>
    <row r="7" spans="1:12" ht="15.75" thickBot="1" x14ac:dyDescent="0.3">
      <c r="B7" s="316"/>
      <c r="C7" s="316"/>
      <c r="D7" s="316"/>
      <c r="E7" s="347"/>
      <c r="F7" s="347"/>
      <c r="G7" s="347"/>
      <c r="H7" s="350"/>
      <c r="I7" s="352"/>
      <c r="J7" s="318"/>
      <c r="K7" s="328"/>
      <c r="L7" s="313"/>
    </row>
    <row r="8" spans="1:12" ht="15.75" thickBot="1" x14ac:dyDescent="0.3">
      <c r="A8" t="s">
        <v>132</v>
      </c>
      <c r="B8" s="12"/>
      <c r="C8" s="41"/>
      <c r="D8" s="52"/>
      <c r="E8" s="51"/>
      <c r="F8" s="51"/>
      <c r="G8" s="12"/>
      <c r="H8" s="51"/>
      <c r="I8" s="24"/>
      <c r="J8" s="24"/>
      <c r="K8" s="45"/>
      <c r="L8" s="45"/>
    </row>
    <row r="9" spans="1:12" ht="15.75" thickBot="1" x14ac:dyDescent="0.3">
      <c r="A9" t="s">
        <v>132</v>
      </c>
      <c r="B9" s="11"/>
      <c r="C9" s="41"/>
      <c r="D9" s="162"/>
      <c r="E9" s="161"/>
      <c r="F9" s="161"/>
      <c r="G9" s="11"/>
      <c r="H9" s="161"/>
      <c r="I9" s="13"/>
      <c r="J9" s="13"/>
      <c r="K9" s="46"/>
      <c r="L9" s="46"/>
    </row>
    <row r="10" spans="1:12" ht="15.75" thickBot="1" x14ac:dyDescent="0.3">
      <c r="A10" t="s">
        <v>132</v>
      </c>
      <c r="B10" s="169"/>
      <c r="C10" s="61"/>
      <c r="D10" s="58"/>
      <c r="E10" s="80"/>
      <c r="F10" s="174"/>
      <c r="G10" s="175"/>
      <c r="H10" s="173"/>
      <c r="I10" s="175"/>
      <c r="J10" s="175"/>
      <c r="K10" s="177"/>
      <c r="L10" s="177"/>
    </row>
    <row r="11" spans="1:12" ht="15.75" thickBot="1" x14ac:dyDescent="0.3">
      <c r="A11" t="s">
        <v>138</v>
      </c>
      <c r="B11" s="170"/>
      <c r="C11" s="41"/>
      <c r="D11" s="163"/>
      <c r="E11" s="51"/>
      <c r="F11" s="51"/>
      <c r="G11" s="24"/>
      <c r="H11" s="51"/>
      <c r="I11" s="24"/>
      <c r="J11" s="24"/>
      <c r="K11" s="45"/>
      <c r="L11" s="45"/>
    </row>
    <row r="12" spans="1:12" ht="15.75" thickBot="1" x14ac:dyDescent="0.3">
      <c r="A12" t="s">
        <v>138</v>
      </c>
      <c r="B12" s="166"/>
      <c r="C12" s="41"/>
      <c r="D12" s="163"/>
      <c r="E12" s="166"/>
      <c r="F12" s="166"/>
      <c r="G12" s="166"/>
      <c r="H12" s="166"/>
      <c r="I12" s="13"/>
      <c r="J12" s="13"/>
      <c r="K12" s="46"/>
      <c r="L12" s="46"/>
    </row>
    <row r="13" spans="1:12" ht="15.75" thickBot="1" x14ac:dyDescent="0.3">
      <c r="A13" t="s">
        <v>137</v>
      </c>
      <c r="B13" s="41"/>
      <c r="C13" s="171"/>
      <c r="D13" s="163"/>
      <c r="E13" s="163"/>
      <c r="F13" s="163"/>
      <c r="G13" s="163"/>
      <c r="H13" s="176"/>
      <c r="I13" s="67"/>
      <c r="J13" s="67"/>
      <c r="K13" s="68"/>
      <c r="L13" s="68"/>
    </row>
    <row r="14" spans="1:12" ht="15.75" thickBot="1" x14ac:dyDescent="0.3">
      <c r="A14" t="s">
        <v>137</v>
      </c>
      <c r="B14" s="79"/>
      <c r="C14" s="56"/>
      <c r="D14" s="69"/>
      <c r="E14" s="80"/>
      <c r="F14" s="80"/>
      <c r="G14" s="80"/>
      <c r="H14" s="80"/>
      <c r="I14" s="81"/>
      <c r="J14" s="81"/>
      <c r="K14" s="82"/>
      <c r="L14" s="82"/>
    </row>
    <row r="15" spans="1:12" ht="15.75" thickBot="1" x14ac:dyDescent="0.3">
      <c r="A15" t="s">
        <v>137</v>
      </c>
      <c r="B15" s="163"/>
      <c r="C15" s="56"/>
      <c r="D15" s="58"/>
      <c r="E15" s="80"/>
      <c r="F15" s="80"/>
      <c r="G15" s="163"/>
      <c r="H15" s="80"/>
      <c r="I15" s="81"/>
      <c r="J15" s="81"/>
      <c r="K15" s="82"/>
      <c r="L15" s="82"/>
    </row>
    <row r="16" spans="1:12" ht="15.75" thickBot="1" x14ac:dyDescent="0.3">
      <c r="A16" t="s">
        <v>137</v>
      </c>
      <c r="B16" s="41"/>
      <c r="C16" s="56"/>
      <c r="D16" s="172"/>
      <c r="E16" s="80"/>
      <c r="F16" s="174"/>
      <c r="G16" s="56"/>
      <c r="H16" s="173"/>
      <c r="I16" s="175"/>
      <c r="J16" s="175"/>
      <c r="K16" s="177"/>
      <c r="L16" s="177"/>
    </row>
    <row r="17" spans="1:12" ht="15.75" thickBot="1" x14ac:dyDescent="0.3">
      <c r="A17" t="s">
        <v>134</v>
      </c>
      <c r="B17" s="61"/>
      <c r="C17" s="61"/>
      <c r="D17" s="163"/>
      <c r="E17" s="80"/>
      <c r="F17" s="80"/>
      <c r="G17" s="163"/>
      <c r="H17" s="173"/>
      <c r="I17" s="81"/>
      <c r="J17" s="81"/>
      <c r="K17" s="82"/>
      <c r="L17" s="178"/>
    </row>
    <row r="18" spans="1:12" ht="15.75" thickBot="1" x14ac:dyDescent="0.3">
      <c r="A18" t="s">
        <v>134</v>
      </c>
      <c r="B18" s="168"/>
      <c r="C18" s="56"/>
      <c r="D18" s="163"/>
      <c r="E18" s="80"/>
      <c r="F18" s="168"/>
      <c r="G18" s="168"/>
      <c r="H18" s="168"/>
      <c r="I18" s="67"/>
      <c r="J18" s="67"/>
      <c r="K18" s="68"/>
      <c r="L18" s="68"/>
    </row>
    <row r="19" spans="1:12" ht="15.75" thickBot="1" x14ac:dyDescent="0.3">
      <c r="A19" t="s">
        <v>134</v>
      </c>
      <c r="B19" s="56"/>
      <c r="C19" s="56"/>
      <c r="D19" s="56"/>
      <c r="E19" s="168"/>
      <c r="F19" s="76"/>
      <c r="G19" s="56"/>
      <c r="H19" s="61"/>
      <c r="I19" s="56"/>
      <c r="J19" s="56"/>
      <c r="K19" s="70"/>
      <c r="L19" s="70"/>
    </row>
    <row r="20" spans="1:12" ht="15.75" thickBot="1" x14ac:dyDescent="0.3">
      <c r="A20" t="s">
        <v>134</v>
      </c>
      <c r="B20" s="56"/>
      <c r="C20" s="56"/>
      <c r="D20" s="56"/>
      <c r="E20" s="80"/>
      <c r="F20" s="76"/>
      <c r="G20" s="56"/>
      <c r="H20" s="61"/>
      <c r="I20" s="153"/>
      <c r="J20" s="153"/>
      <c r="K20" s="70"/>
      <c r="L20" s="70"/>
    </row>
    <row r="21" spans="1:12" ht="15.75" thickBot="1" x14ac:dyDescent="0.3">
      <c r="A21" t="s">
        <v>139</v>
      </c>
      <c r="B21" s="168"/>
      <c r="C21" s="56"/>
      <c r="D21" s="58"/>
      <c r="E21" s="168"/>
      <c r="F21" s="168"/>
      <c r="G21" s="168"/>
      <c r="H21" s="168"/>
      <c r="I21" s="67"/>
      <c r="J21" s="67"/>
      <c r="K21" s="68"/>
      <c r="L21" s="68"/>
    </row>
    <row r="22" spans="1:12" ht="15.75" thickBot="1" x14ac:dyDescent="0.3">
      <c r="A22" t="s">
        <v>139</v>
      </c>
      <c r="B22" s="41"/>
      <c r="C22" s="61"/>
      <c r="D22" s="58"/>
      <c r="E22" s="173"/>
      <c r="F22" s="76"/>
      <c r="G22" s="56"/>
      <c r="H22" s="61"/>
      <c r="I22" s="56"/>
      <c r="J22" s="56"/>
      <c r="K22" s="70"/>
      <c r="L22" s="70"/>
    </row>
    <row r="23" spans="1:12" ht="15.75" thickBot="1" x14ac:dyDescent="0.3">
      <c r="A23" t="s">
        <v>139</v>
      </c>
      <c r="B23" s="41"/>
      <c r="C23" s="61"/>
      <c r="D23" s="61"/>
      <c r="E23" s="61"/>
      <c r="F23" s="76"/>
      <c r="G23" s="56"/>
      <c r="H23" s="61"/>
      <c r="I23" s="56"/>
      <c r="J23" s="56"/>
      <c r="K23" s="70"/>
      <c r="L23" s="70"/>
    </row>
    <row r="24" spans="1:12" ht="15.75" thickBot="1" x14ac:dyDescent="0.3">
      <c r="A24" t="s">
        <v>139</v>
      </c>
      <c r="B24" s="56"/>
      <c r="C24" s="61"/>
      <c r="D24" s="61"/>
      <c r="E24" s="173"/>
      <c r="F24" s="76"/>
      <c r="G24" s="56"/>
      <c r="H24" s="61"/>
      <c r="I24" s="56"/>
      <c r="J24" s="56"/>
      <c r="K24" s="70"/>
      <c r="L24" s="70"/>
    </row>
    <row r="25" spans="1:12" ht="15.75" thickBot="1" x14ac:dyDescent="0.3">
      <c r="A25" t="s">
        <v>139</v>
      </c>
      <c r="B25" s="56"/>
      <c r="C25" s="61"/>
      <c r="D25" s="61"/>
      <c r="E25" s="173"/>
      <c r="F25" s="76"/>
      <c r="G25" s="56"/>
      <c r="H25" s="61"/>
      <c r="I25" s="56"/>
      <c r="J25" s="56"/>
      <c r="K25" s="70"/>
      <c r="L25" s="70"/>
    </row>
    <row r="26" spans="1:12" ht="15.75" thickBot="1" x14ac:dyDescent="0.3">
      <c r="A26" t="s">
        <v>135</v>
      </c>
      <c r="B26" s="41"/>
      <c r="C26" s="61"/>
      <c r="D26" s="56"/>
      <c r="E26" s="168"/>
      <c r="F26" s="76"/>
      <c r="G26" s="56"/>
      <c r="H26" s="61"/>
      <c r="I26" s="56"/>
      <c r="J26" s="56"/>
      <c r="K26" s="70"/>
      <c r="L26" s="70"/>
    </row>
    <row r="27" spans="1:12" ht="15.75" thickBot="1" x14ac:dyDescent="0.3">
      <c r="A27" t="s">
        <v>135</v>
      </c>
      <c r="B27" s="56"/>
      <c r="C27" s="61"/>
      <c r="D27" s="56"/>
      <c r="E27" s="80"/>
      <c r="F27" s="76"/>
      <c r="G27" s="56"/>
      <c r="H27" s="61"/>
      <c r="I27" s="56"/>
      <c r="J27" s="56"/>
      <c r="K27" s="70"/>
      <c r="L27" s="70"/>
    </row>
    <row r="28" spans="1:12" ht="15.75" thickBot="1" x14ac:dyDescent="0.3">
      <c r="A28" t="s">
        <v>140</v>
      </c>
      <c r="B28" s="41"/>
      <c r="C28" s="61"/>
      <c r="D28" s="168"/>
      <c r="E28" s="80"/>
      <c r="F28" s="76"/>
      <c r="G28" s="56"/>
      <c r="H28" s="61"/>
      <c r="I28" s="56"/>
      <c r="J28" s="56"/>
      <c r="K28" s="70"/>
      <c r="L28" s="70"/>
    </row>
    <row r="29" spans="1:12" ht="15.75" thickBot="1" x14ac:dyDescent="0.3">
      <c r="B29" s="213">
        <f>SUM(B8:B28)</f>
        <v>0</v>
      </c>
      <c r="C29" s="403"/>
      <c r="D29" s="404"/>
      <c r="E29" s="404"/>
      <c r="F29" s="405"/>
      <c r="G29" s="213">
        <f>SUM(G8:G28)</f>
        <v>0</v>
      </c>
      <c r="H29" s="232"/>
      <c r="I29" s="213">
        <f>SUM(I8:I28)</f>
        <v>0</v>
      </c>
      <c r="J29" s="213">
        <f>SUM(J8:J28)</f>
        <v>0</v>
      </c>
      <c r="K29" s="233">
        <f>SUM(K8:K28)</f>
        <v>0</v>
      </c>
      <c r="L29" s="233">
        <f>SUM(L8:L28)</f>
        <v>0</v>
      </c>
    </row>
    <row r="30" spans="1:12" ht="15.75" thickBot="1" x14ac:dyDescent="0.3">
      <c r="B30" s="406" t="s">
        <v>8</v>
      </c>
      <c r="C30" s="407"/>
      <c r="D30" s="407"/>
      <c r="E30" s="407"/>
      <c r="F30" s="407"/>
      <c r="G30" s="407"/>
      <c r="H30" s="407"/>
      <c r="I30" s="234"/>
      <c r="J30" s="235"/>
      <c r="K30" s="236" t="s">
        <v>11</v>
      </c>
      <c r="L30" s="236">
        <f>+L29*1.1</f>
        <v>0</v>
      </c>
    </row>
    <row r="31" spans="1:12" ht="15.75" thickBot="1" x14ac:dyDescent="0.3">
      <c r="B31" s="408" t="s">
        <v>24</v>
      </c>
      <c r="C31" s="409"/>
      <c r="D31" s="409"/>
      <c r="E31" s="409"/>
      <c r="F31" s="409"/>
      <c r="G31" s="409"/>
      <c r="H31" s="409"/>
      <c r="I31" s="237"/>
      <c r="J31" s="237"/>
      <c r="K31" s="410">
        <f>+K29+L30</f>
        <v>0</v>
      </c>
      <c r="L31" s="407"/>
    </row>
    <row r="33" spans="1:12" x14ac:dyDescent="0.25">
      <c r="B33" s="321" t="s">
        <v>32</v>
      </c>
      <c r="C33" s="322"/>
      <c r="D33" s="322"/>
      <c r="E33" s="7"/>
      <c r="F33" s="7"/>
      <c r="G33" s="7"/>
      <c r="H33" s="7"/>
      <c r="I33" s="27"/>
      <c r="J33" s="27"/>
      <c r="K33" s="28"/>
      <c r="L33" s="29"/>
    </row>
    <row r="34" spans="1:12" ht="15.75" thickBot="1" x14ac:dyDescent="0.3">
      <c r="B34" s="19"/>
      <c r="C34" s="36"/>
      <c r="D34" s="36"/>
      <c r="E34" s="7"/>
      <c r="F34" s="7"/>
      <c r="G34" s="7"/>
      <c r="H34" s="7"/>
      <c r="I34" s="27"/>
      <c r="J34" s="27"/>
      <c r="K34" s="28"/>
      <c r="L34" s="29"/>
    </row>
    <row r="35" spans="1:12" ht="15.75" thickBot="1" x14ac:dyDescent="0.3">
      <c r="B35" s="315" t="s">
        <v>0</v>
      </c>
      <c r="C35" s="319" t="s">
        <v>33</v>
      </c>
      <c r="D35" s="320"/>
      <c r="E35" s="345" t="s">
        <v>1</v>
      </c>
      <c r="F35" s="345" t="s">
        <v>14</v>
      </c>
      <c r="G35" s="345" t="s">
        <v>21</v>
      </c>
      <c r="H35" s="315" t="s">
        <v>2</v>
      </c>
      <c r="I35" s="335" t="s">
        <v>6</v>
      </c>
      <c r="J35" s="336"/>
      <c r="K35" s="311" t="s">
        <v>17</v>
      </c>
      <c r="L35" s="311" t="s">
        <v>18</v>
      </c>
    </row>
    <row r="36" spans="1:12" x14ac:dyDescent="0.25">
      <c r="B36" s="325"/>
      <c r="C36" s="315" t="s">
        <v>3</v>
      </c>
      <c r="D36" s="315" t="s">
        <v>4</v>
      </c>
      <c r="E36" s="346"/>
      <c r="F36" s="346"/>
      <c r="G36" s="346"/>
      <c r="H36" s="349"/>
      <c r="I36" s="317" t="s">
        <v>5</v>
      </c>
      <c r="J36" s="317" t="s">
        <v>12</v>
      </c>
      <c r="K36" s="327"/>
      <c r="L36" s="312"/>
    </row>
    <row r="37" spans="1:12" ht="15.75" thickBot="1" x14ac:dyDescent="0.3">
      <c r="B37" s="316"/>
      <c r="C37" s="316"/>
      <c r="D37" s="316"/>
      <c r="E37" s="347"/>
      <c r="F37" s="347"/>
      <c r="G37" s="347"/>
      <c r="H37" s="350"/>
      <c r="I37" s="313"/>
      <c r="J37" s="318"/>
      <c r="K37" s="328"/>
      <c r="L37" s="313"/>
    </row>
    <row r="38" spans="1:12" ht="15.75" thickBot="1" x14ac:dyDescent="0.3">
      <c r="A38" t="s">
        <v>132</v>
      </c>
      <c r="B38" s="41"/>
      <c r="C38" s="41"/>
      <c r="D38" s="162"/>
      <c r="E38" s="41"/>
      <c r="F38" s="42"/>
      <c r="G38" s="41"/>
      <c r="H38" s="41"/>
      <c r="I38" s="41"/>
      <c r="J38" s="41"/>
      <c r="K38" s="48"/>
      <c r="L38" s="48"/>
    </row>
    <row r="39" spans="1:12" ht="15.75" thickBot="1" x14ac:dyDescent="0.3">
      <c r="A39" t="s">
        <v>138</v>
      </c>
      <c r="B39" s="41"/>
      <c r="C39" s="61"/>
      <c r="D39" s="163"/>
      <c r="E39" s="61"/>
      <c r="F39" s="61"/>
      <c r="G39" s="61"/>
      <c r="H39" s="61"/>
      <c r="I39" s="56"/>
      <c r="J39" s="56"/>
      <c r="K39" s="59"/>
      <c r="L39" s="59"/>
    </row>
    <row r="40" spans="1:12" ht="15.75" thickBot="1" x14ac:dyDescent="0.3">
      <c r="A40" t="s">
        <v>138</v>
      </c>
      <c r="B40" s="61"/>
      <c r="C40" s="61"/>
      <c r="D40" s="58"/>
      <c r="E40" s="61"/>
      <c r="F40" s="61"/>
      <c r="G40" s="61"/>
      <c r="H40" s="61"/>
      <c r="I40" s="61"/>
      <c r="J40" s="61"/>
      <c r="K40" s="70"/>
      <c r="L40" s="70"/>
    </row>
    <row r="41" spans="1:12" ht="15.75" thickBot="1" x14ac:dyDescent="0.3">
      <c r="A41" t="s">
        <v>137</v>
      </c>
      <c r="B41" s="41"/>
      <c r="C41" s="61"/>
      <c r="D41" s="163"/>
      <c r="E41" s="61"/>
      <c r="F41" s="57"/>
      <c r="G41" s="56"/>
      <c r="H41" s="56"/>
      <c r="I41" s="56"/>
      <c r="J41" s="56"/>
      <c r="K41" s="59"/>
      <c r="L41" s="59"/>
    </row>
    <row r="42" spans="1:12" ht="15.75" thickBot="1" x14ac:dyDescent="0.3">
      <c r="A42" t="s">
        <v>137</v>
      </c>
      <c r="B42" s="61"/>
      <c r="C42" s="61"/>
      <c r="D42" s="69"/>
      <c r="E42" s="61"/>
      <c r="F42" s="61"/>
      <c r="G42" s="61"/>
      <c r="H42" s="61"/>
      <c r="I42" s="61"/>
      <c r="J42" s="61"/>
      <c r="K42" s="70"/>
      <c r="L42" s="70"/>
    </row>
    <row r="43" spans="1:12" ht="15.75" thickBot="1" x14ac:dyDescent="0.3">
      <c r="A43" t="s">
        <v>137</v>
      </c>
      <c r="B43" s="61"/>
      <c r="C43" s="61"/>
      <c r="D43" s="61"/>
      <c r="E43" s="61"/>
      <c r="F43" s="61"/>
      <c r="G43" s="61"/>
      <c r="H43" s="61"/>
      <c r="I43" s="61"/>
      <c r="J43" s="61"/>
      <c r="K43" s="70"/>
      <c r="L43" s="70"/>
    </row>
    <row r="44" spans="1:12" ht="15.75" thickBot="1" x14ac:dyDescent="0.3">
      <c r="A44" t="s">
        <v>134</v>
      </c>
      <c r="B44" s="41"/>
      <c r="C44" s="41"/>
      <c r="D44" s="167"/>
      <c r="E44" s="41"/>
      <c r="F44" s="42"/>
      <c r="G44" s="41"/>
      <c r="H44" s="41"/>
      <c r="I44" s="41"/>
      <c r="J44" s="41"/>
      <c r="K44" s="48"/>
      <c r="L44" s="48"/>
    </row>
    <row r="45" spans="1:12" ht="15.75" thickBot="1" x14ac:dyDescent="0.3">
      <c r="A45" t="s">
        <v>135</v>
      </c>
      <c r="B45" s="61"/>
      <c r="C45" s="61"/>
      <c r="D45" s="58"/>
      <c r="E45" s="61"/>
      <c r="F45" s="61"/>
      <c r="G45" s="61"/>
      <c r="H45" s="61"/>
      <c r="I45" s="61"/>
      <c r="J45" s="61"/>
      <c r="K45" s="78"/>
      <c r="L45" s="78"/>
    </row>
    <row r="46" spans="1:12" ht="15.75" thickBot="1" x14ac:dyDescent="0.3">
      <c r="A46" t="s">
        <v>135</v>
      </c>
      <c r="B46" s="61"/>
      <c r="C46" s="61"/>
      <c r="D46" s="163"/>
      <c r="E46" s="61"/>
      <c r="F46" s="61"/>
      <c r="G46" s="61"/>
      <c r="H46" s="61"/>
      <c r="I46" s="61"/>
      <c r="J46" s="61"/>
      <c r="K46" s="70"/>
      <c r="L46" s="70"/>
    </row>
    <row r="47" spans="1:12" ht="15.75" thickBot="1" x14ac:dyDescent="0.3">
      <c r="A47" t="s">
        <v>135</v>
      </c>
      <c r="B47" s="61"/>
      <c r="C47" s="61"/>
      <c r="D47" s="56"/>
      <c r="E47" s="61"/>
      <c r="F47" s="61"/>
      <c r="G47" s="61"/>
      <c r="H47" s="61"/>
      <c r="I47" s="61"/>
      <c r="J47" s="61"/>
      <c r="K47" s="70"/>
      <c r="L47" s="70"/>
    </row>
    <row r="48" spans="1:12" ht="15.75" thickBot="1" x14ac:dyDescent="0.3">
      <c r="A48" t="s">
        <v>140</v>
      </c>
      <c r="B48" s="41"/>
      <c r="C48" s="61"/>
      <c r="D48" s="56"/>
      <c r="E48" s="61"/>
      <c r="F48" s="61"/>
      <c r="G48" s="61"/>
      <c r="H48" s="61"/>
      <c r="I48" s="61"/>
      <c r="J48" s="61"/>
      <c r="K48" s="70"/>
      <c r="L48" s="70"/>
    </row>
    <row r="49" spans="1:12" ht="15.75" thickBot="1" x14ac:dyDescent="0.3">
      <c r="A49" t="s">
        <v>142</v>
      </c>
      <c r="B49" s="56"/>
      <c r="C49" s="61"/>
      <c r="D49" s="168"/>
      <c r="E49" s="61"/>
      <c r="F49" s="57"/>
      <c r="G49" s="56"/>
      <c r="H49" s="56"/>
      <c r="I49" s="56"/>
      <c r="J49" s="56"/>
      <c r="K49" s="59"/>
      <c r="L49" s="59"/>
    </row>
    <row r="50" spans="1:12" ht="15.75" thickBot="1" x14ac:dyDescent="0.3">
      <c r="A50" t="s">
        <v>142</v>
      </c>
      <c r="B50" s="56"/>
      <c r="C50" s="61"/>
      <c r="D50" s="168"/>
      <c r="E50" s="61"/>
      <c r="F50" s="61"/>
      <c r="G50" s="61"/>
      <c r="H50" s="61"/>
      <c r="I50" s="56"/>
      <c r="J50" s="56"/>
      <c r="K50" s="59"/>
      <c r="L50" s="59"/>
    </row>
    <row r="51" spans="1:12" ht="15.75" thickBot="1" x14ac:dyDescent="0.3">
      <c r="A51" t="s">
        <v>142</v>
      </c>
      <c r="B51" s="61"/>
      <c r="C51" s="61"/>
      <c r="D51" s="179"/>
      <c r="E51" s="61"/>
      <c r="F51" s="61"/>
      <c r="G51" s="61"/>
      <c r="H51" s="61"/>
      <c r="I51" s="61"/>
      <c r="J51" s="61"/>
      <c r="K51" s="70"/>
      <c r="L51" s="70"/>
    </row>
    <row r="52" spans="1:12" ht="15.75" thickBot="1" x14ac:dyDescent="0.3">
      <c r="A52" t="s">
        <v>142</v>
      </c>
      <c r="B52" s="61"/>
      <c r="C52" s="61"/>
      <c r="D52" s="180"/>
      <c r="E52" s="61"/>
      <c r="F52" s="61"/>
      <c r="G52" s="61"/>
      <c r="H52" s="61"/>
      <c r="I52" s="61"/>
      <c r="J52" s="61"/>
      <c r="K52" s="70"/>
      <c r="L52" s="70"/>
    </row>
    <row r="53" spans="1:12" ht="15.75" thickBot="1" x14ac:dyDescent="0.3">
      <c r="A53" t="s">
        <v>142</v>
      </c>
      <c r="B53" s="61"/>
      <c r="C53" s="61"/>
      <c r="D53" s="135"/>
      <c r="E53" s="61"/>
      <c r="F53" s="61"/>
      <c r="G53" s="61"/>
      <c r="H53" s="61"/>
      <c r="I53" s="61"/>
      <c r="J53" s="61"/>
      <c r="K53" s="70"/>
      <c r="L53" s="70"/>
    </row>
    <row r="54" spans="1:12" ht="15.75" thickBot="1" x14ac:dyDescent="0.3">
      <c r="A54" t="s">
        <v>141</v>
      </c>
      <c r="B54" s="61"/>
      <c r="C54" s="61"/>
      <c r="D54" s="56"/>
      <c r="E54" s="61"/>
      <c r="F54" s="61"/>
      <c r="G54" s="61"/>
      <c r="H54" s="61"/>
      <c r="I54" s="61"/>
      <c r="J54" s="61"/>
      <c r="K54" s="70"/>
      <c r="L54" s="70"/>
    </row>
    <row r="55" spans="1:12" ht="15.75" thickBot="1" x14ac:dyDescent="0.3">
      <c r="A55" t="s">
        <v>133</v>
      </c>
      <c r="B55" s="61"/>
      <c r="C55" s="61"/>
      <c r="D55" s="56"/>
      <c r="E55" s="61"/>
      <c r="F55" s="61"/>
      <c r="G55" s="61"/>
      <c r="H55" s="61"/>
      <c r="I55" s="61"/>
      <c r="J55" s="61"/>
      <c r="K55" s="70"/>
      <c r="L55" s="70"/>
    </row>
    <row r="56" spans="1:12" ht="15.75" thickBot="1" x14ac:dyDescent="0.3">
      <c r="A56" t="s">
        <v>143</v>
      </c>
      <c r="B56" s="61"/>
      <c r="C56" s="61"/>
      <c r="D56" s="56"/>
      <c r="E56" s="61"/>
      <c r="F56" s="61"/>
      <c r="G56" s="61"/>
      <c r="H56" s="61"/>
      <c r="I56" s="61"/>
      <c r="J56" s="61"/>
      <c r="K56" s="70"/>
      <c r="L56" s="70"/>
    </row>
    <row r="57" spans="1:12" ht="15.75" thickBot="1" x14ac:dyDescent="0.3">
      <c r="B57" s="213">
        <f>SUM(B38:B56)</f>
        <v>0</v>
      </c>
      <c r="C57" s="403" t="s">
        <v>9</v>
      </c>
      <c r="D57" s="404"/>
      <c r="E57" s="404"/>
      <c r="F57" s="405"/>
      <c r="G57" s="213">
        <f>SUM(G38:G56)</f>
        <v>0</v>
      </c>
      <c r="H57" s="232"/>
      <c r="I57" s="213">
        <f>SUM(I38:I56)</f>
        <v>0</v>
      </c>
      <c r="J57" s="213">
        <f>SUM(J38:J56)</f>
        <v>0</v>
      </c>
      <c r="K57" s="233">
        <f>SUM(K38:K56)</f>
        <v>0</v>
      </c>
      <c r="L57" s="233">
        <f>SUM(L38:L56)</f>
        <v>0</v>
      </c>
    </row>
    <row r="58" spans="1:12" ht="15.75" thickBot="1" x14ac:dyDescent="0.3">
      <c r="B58" s="406" t="s">
        <v>8</v>
      </c>
      <c r="C58" s="407"/>
      <c r="D58" s="407"/>
      <c r="E58" s="407"/>
      <c r="F58" s="407"/>
      <c r="G58" s="407"/>
      <c r="H58" s="407"/>
      <c r="I58" s="234"/>
      <c r="J58" s="235"/>
      <c r="K58" s="236" t="s">
        <v>11</v>
      </c>
      <c r="L58" s="236">
        <f>+L57*1.1</f>
        <v>0</v>
      </c>
    </row>
    <row r="59" spans="1:12" ht="15.75" thickBot="1" x14ac:dyDescent="0.3">
      <c r="B59" s="408" t="s">
        <v>24</v>
      </c>
      <c r="C59" s="409"/>
      <c r="D59" s="409"/>
      <c r="E59" s="409"/>
      <c r="F59" s="409"/>
      <c r="G59" s="409"/>
      <c r="H59" s="409"/>
      <c r="I59" s="237"/>
      <c r="J59" s="237"/>
      <c r="K59" s="410">
        <f>+L58+K57</f>
        <v>0</v>
      </c>
      <c r="L59" s="407"/>
    </row>
    <row r="61" spans="1:12" ht="15.75" thickBot="1" x14ac:dyDescent="0.3">
      <c r="B61" s="321" t="s">
        <v>38</v>
      </c>
      <c r="C61" s="322"/>
      <c r="D61" s="322"/>
      <c r="E61" s="7"/>
      <c r="F61" s="7"/>
      <c r="G61" s="7"/>
      <c r="H61" s="7"/>
      <c r="I61" s="27"/>
      <c r="J61" s="27"/>
      <c r="K61" s="28"/>
      <c r="L61" s="29"/>
    </row>
    <row r="62" spans="1:12" ht="15.75" thickBot="1" x14ac:dyDescent="0.3">
      <c r="B62" s="315" t="s">
        <v>0</v>
      </c>
      <c r="C62" s="319" t="s">
        <v>33</v>
      </c>
      <c r="D62" s="320"/>
      <c r="E62" s="345" t="s">
        <v>1</v>
      </c>
      <c r="F62" s="345" t="s">
        <v>14</v>
      </c>
      <c r="G62" s="345" t="s">
        <v>21</v>
      </c>
      <c r="H62" s="315" t="s">
        <v>2</v>
      </c>
      <c r="I62" s="335" t="s">
        <v>6</v>
      </c>
      <c r="J62" s="336"/>
      <c r="K62" s="311" t="s">
        <v>17</v>
      </c>
      <c r="L62" s="311" t="s">
        <v>18</v>
      </c>
    </row>
    <row r="63" spans="1:12" x14ac:dyDescent="0.25">
      <c r="B63" s="325"/>
      <c r="C63" s="315" t="s">
        <v>3</v>
      </c>
      <c r="D63" s="315" t="s">
        <v>4</v>
      </c>
      <c r="E63" s="346"/>
      <c r="F63" s="346"/>
      <c r="G63" s="346"/>
      <c r="H63" s="349"/>
      <c r="I63" s="317" t="s">
        <v>5</v>
      </c>
      <c r="J63" s="317" t="s">
        <v>48</v>
      </c>
      <c r="K63" s="327"/>
      <c r="L63" s="312"/>
    </row>
    <row r="64" spans="1:12" ht="15.75" thickBot="1" x14ac:dyDescent="0.3">
      <c r="B64" s="316"/>
      <c r="C64" s="316"/>
      <c r="D64" s="316"/>
      <c r="E64" s="347"/>
      <c r="F64" s="347"/>
      <c r="G64" s="347"/>
      <c r="H64" s="350"/>
      <c r="I64" s="313"/>
      <c r="J64" s="318"/>
      <c r="K64" s="328"/>
      <c r="L64" s="313"/>
    </row>
    <row r="65" spans="1:12" ht="15.75" thickBot="1" x14ac:dyDescent="0.3">
      <c r="A65" t="s">
        <v>137</v>
      </c>
      <c r="B65" s="41"/>
      <c r="C65" s="61"/>
      <c r="D65" s="58"/>
      <c r="E65" s="61"/>
      <c r="F65" s="61"/>
      <c r="G65" s="92"/>
      <c r="H65" s="61"/>
      <c r="I65" s="61"/>
      <c r="J65" s="61"/>
      <c r="K65" s="70"/>
      <c r="L65" s="70"/>
    </row>
    <row r="66" spans="1:12" ht="15.75" thickBot="1" x14ac:dyDescent="0.3">
      <c r="A66" t="s">
        <v>137</v>
      </c>
      <c r="B66" s="56"/>
      <c r="C66" s="41"/>
      <c r="D66" s="163"/>
      <c r="E66" s="56"/>
      <c r="F66" s="57"/>
      <c r="G66" s="56"/>
      <c r="H66" s="56"/>
      <c r="I66" s="56"/>
      <c r="J66" s="56"/>
      <c r="K66" s="59"/>
      <c r="L66" s="59"/>
    </row>
    <row r="67" spans="1:12" ht="15.75" thickBot="1" x14ac:dyDescent="0.3">
      <c r="A67" t="s">
        <v>134</v>
      </c>
      <c r="B67" s="41"/>
      <c r="C67" s="41"/>
      <c r="D67" s="167"/>
      <c r="E67" s="41"/>
      <c r="F67" s="42"/>
      <c r="G67" s="182"/>
      <c r="H67" s="41"/>
      <c r="I67" s="41"/>
      <c r="J67" s="41"/>
      <c r="K67" s="65"/>
      <c r="L67" s="65"/>
    </row>
    <row r="68" spans="1:12" ht="15.75" thickBot="1" x14ac:dyDescent="0.3">
      <c r="A68" t="s">
        <v>134</v>
      </c>
      <c r="B68" s="41"/>
      <c r="C68" s="41"/>
      <c r="D68" s="56"/>
      <c r="E68" s="56"/>
      <c r="F68" s="41"/>
      <c r="G68" s="41"/>
      <c r="H68" s="41"/>
      <c r="I68" s="41"/>
      <c r="J68" s="41"/>
      <c r="K68" s="59"/>
      <c r="L68" s="59"/>
    </row>
    <row r="69" spans="1:12" ht="15.75" thickBot="1" x14ac:dyDescent="0.3">
      <c r="A69" t="s">
        <v>134</v>
      </c>
      <c r="B69" s="56"/>
      <c r="C69" s="56"/>
      <c r="D69" s="56"/>
      <c r="E69" s="56"/>
      <c r="F69" s="56"/>
      <c r="G69" s="56"/>
      <c r="H69" s="56"/>
      <c r="I69" s="56"/>
      <c r="J69" s="56"/>
      <c r="K69" s="59"/>
      <c r="L69" s="59"/>
    </row>
    <row r="70" spans="1:12" ht="15.75" thickBot="1" x14ac:dyDescent="0.3">
      <c r="A70" t="s">
        <v>135</v>
      </c>
      <c r="B70" s="56"/>
      <c r="C70" s="61"/>
      <c r="D70" s="163"/>
      <c r="E70" s="56"/>
      <c r="F70" s="57"/>
      <c r="G70" s="56"/>
      <c r="H70" s="56"/>
      <c r="I70" s="56"/>
      <c r="J70" s="56"/>
      <c r="K70" s="59"/>
      <c r="L70" s="59"/>
    </row>
    <row r="71" spans="1:12" ht="15.75" thickBot="1" x14ac:dyDescent="0.3">
      <c r="A71" t="s">
        <v>140</v>
      </c>
      <c r="B71" s="41"/>
      <c r="C71" s="61"/>
      <c r="D71" s="56"/>
      <c r="E71" s="56"/>
      <c r="F71" s="41"/>
      <c r="G71" s="41"/>
      <c r="H71" s="183"/>
      <c r="I71" s="41"/>
      <c r="J71" s="41"/>
      <c r="K71" s="59"/>
      <c r="L71" s="59"/>
    </row>
    <row r="72" spans="1:12" ht="15.75" thickBot="1" x14ac:dyDescent="0.3">
      <c r="A72" t="s">
        <v>140</v>
      </c>
      <c r="B72" s="41"/>
      <c r="C72" s="61"/>
      <c r="D72" s="56"/>
      <c r="E72" s="56"/>
      <c r="F72" s="41"/>
      <c r="G72" s="41"/>
      <c r="H72" s="41"/>
      <c r="I72" s="41"/>
      <c r="J72" s="41"/>
      <c r="K72" s="59"/>
      <c r="L72" s="59"/>
    </row>
    <row r="73" spans="1:12" ht="15.75" thickBot="1" x14ac:dyDescent="0.3">
      <c r="A73" t="s">
        <v>140</v>
      </c>
      <c r="B73" s="56"/>
      <c r="C73" s="41"/>
      <c r="D73" s="56"/>
      <c r="E73" s="56"/>
      <c r="F73" s="61"/>
      <c r="G73" s="56"/>
      <c r="H73" s="56"/>
      <c r="I73" s="56"/>
      <c r="J73" s="56"/>
      <c r="K73" s="59"/>
      <c r="L73" s="59"/>
    </row>
    <row r="74" spans="1:12" ht="15.75" thickBot="1" x14ac:dyDescent="0.3">
      <c r="A74" t="s">
        <v>133</v>
      </c>
      <c r="B74" s="13"/>
      <c r="C74" s="166"/>
      <c r="D74" s="168"/>
      <c r="E74" s="166"/>
      <c r="F74" s="166"/>
      <c r="G74" s="13"/>
      <c r="H74" s="13"/>
      <c r="I74" s="13"/>
      <c r="J74" s="13"/>
      <c r="K74" s="59"/>
      <c r="L74" s="59"/>
    </row>
    <row r="75" spans="1:12" ht="15.75" thickBot="1" x14ac:dyDescent="0.3">
      <c r="A75" t="s">
        <v>133</v>
      </c>
      <c r="B75" s="92"/>
      <c r="C75" s="166"/>
      <c r="D75" s="168"/>
      <c r="E75" s="166"/>
      <c r="F75" s="166"/>
      <c r="G75" s="13"/>
      <c r="H75" s="13"/>
      <c r="I75" s="13"/>
      <c r="J75" s="13"/>
      <c r="K75" s="59"/>
      <c r="L75" s="59"/>
    </row>
    <row r="76" spans="1:12" ht="15.75" thickBot="1" x14ac:dyDescent="0.3">
      <c r="A76" t="s">
        <v>143</v>
      </c>
      <c r="B76" s="56"/>
      <c r="C76" s="41"/>
      <c r="D76" s="168"/>
      <c r="E76" s="56"/>
      <c r="F76" s="57"/>
      <c r="G76" s="56"/>
      <c r="H76" s="56"/>
      <c r="I76" s="56"/>
      <c r="J76" s="56"/>
      <c r="K76" s="59"/>
      <c r="L76" s="59"/>
    </row>
    <row r="77" spans="1:12" ht="15.75" thickBot="1" x14ac:dyDescent="0.3">
      <c r="A77" t="s">
        <v>143</v>
      </c>
      <c r="B77" s="56"/>
      <c r="C77" s="41"/>
      <c r="D77" s="135"/>
      <c r="E77" s="56"/>
      <c r="F77" s="61"/>
      <c r="G77" s="56"/>
      <c r="H77" s="56"/>
      <c r="I77" s="56"/>
      <c r="J77" s="56"/>
      <c r="K77" s="59"/>
      <c r="L77" s="164"/>
    </row>
    <row r="78" spans="1:12" ht="15.75" thickBot="1" x14ac:dyDescent="0.3">
      <c r="A78" t="s">
        <v>136</v>
      </c>
      <c r="B78" s="41"/>
      <c r="C78" s="41"/>
      <c r="D78" s="168"/>
      <c r="E78" s="41"/>
      <c r="F78" s="42"/>
      <c r="G78" s="41"/>
      <c r="H78" s="41"/>
      <c r="I78" s="41"/>
      <c r="J78" s="41"/>
      <c r="K78" s="48"/>
      <c r="L78" s="48"/>
    </row>
    <row r="79" spans="1:12" ht="15.75" thickBot="1" x14ac:dyDescent="0.3">
      <c r="A79" t="s">
        <v>136</v>
      </c>
      <c r="B79" s="56"/>
      <c r="C79" s="41"/>
      <c r="D79" s="168"/>
      <c r="E79" s="56"/>
      <c r="F79" s="57"/>
      <c r="G79" s="56"/>
      <c r="H79" s="56"/>
      <c r="I79" s="56"/>
      <c r="J79" s="56"/>
      <c r="K79" s="59"/>
      <c r="L79" s="59"/>
    </row>
    <row r="80" spans="1:12" ht="15.75" thickBot="1" x14ac:dyDescent="0.3">
      <c r="A80" t="s">
        <v>144</v>
      </c>
      <c r="B80" s="56"/>
      <c r="C80" s="41"/>
      <c r="D80" s="56"/>
      <c r="E80" s="56"/>
      <c r="F80" s="57"/>
      <c r="G80" s="56"/>
      <c r="H80" s="56"/>
      <c r="I80" s="56"/>
      <c r="J80" s="56"/>
      <c r="K80" s="59"/>
      <c r="L80" s="59"/>
    </row>
    <row r="81" spans="1:12" ht="15.75" thickBot="1" x14ac:dyDescent="0.3">
      <c r="A81" t="s">
        <v>144</v>
      </c>
      <c r="B81" s="56"/>
      <c r="C81" s="41"/>
      <c r="D81" s="181"/>
      <c r="E81" s="56"/>
      <c r="F81" s="61"/>
      <c r="G81" s="56"/>
      <c r="H81" s="56"/>
      <c r="I81" s="56"/>
      <c r="J81" s="56"/>
      <c r="K81" s="59"/>
      <c r="L81" s="59"/>
    </row>
    <row r="82" spans="1:12" ht="15.75" thickBot="1" x14ac:dyDescent="0.3">
      <c r="B82" s="238">
        <f>SUM(B65:B81)</f>
        <v>0</v>
      </c>
      <c r="C82" s="411" t="s">
        <v>9</v>
      </c>
      <c r="D82" s="412"/>
      <c r="E82" s="412"/>
      <c r="F82" s="413"/>
      <c r="G82" s="238">
        <f>SUM(G65:G81)</f>
        <v>0</v>
      </c>
      <c r="H82" s="239"/>
      <c r="I82" s="238">
        <f>SUM(I65:I81)</f>
        <v>0</v>
      </c>
      <c r="J82" s="238">
        <f>SUM(J65:J81)</f>
        <v>0</v>
      </c>
      <c r="K82" s="240">
        <f>SUM(K65:K81)</f>
        <v>0</v>
      </c>
      <c r="L82" s="240">
        <f>SUM(L65:L81)</f>
        <v>0</v>
      </c>
    </row>
    <row r="83" spans="1:12" ht="15.75" thickBot="1" x14ac:dyDescent="0.3">
      <c r="B83" s="414" t="s">
        <v>8</v>
      </c>
      <c r="C83" s="402"/>
      <c r="D83" s="402"/>
      <c r="E83" s="402"/>
      <c r="F83" s="402"/>
      <c r="G83" s="402"/>
      <c r="H83" s="402"/>
      <c r="I83" s="241"/>
      <c r="J83" s="242"/>
      <c r="K83" s="243" t="s">
        <v>11</v>
      </c>
      <c r="L83" s="243">
        <f>+L82*1.1</f>
        <v>0</v>
      </c>
    </row>
    <row r="84" spans="1:12" ht="15.75" thickBot="1" x14ac:dyDescent="0.3">
      <c r="B84" s="415" t="s">
        <v>24</v>
      </c>
      <c r="C84" s="416"/>
      <c r="D84" s="416"/>
      <c r="E84" s="416"/>
      <c r="F84" s="416"/>
      <c r="G84" s="416"/>
      <c r="H84" s="416"/>
      <c r="I84" s="244"/>
      <c r="J84" s="244"/>
      <c r="K84" s="401">
        <f>+K82+L83</f>
        <v>0</v>
      </c>
      <c r="L84" s="402"/>
    </row>
    <row r="86" spans="1:12" x14ac:dyDescent="0.25">
      <c r="B86" s="321" t="s">
        <v>40</v>
      </c>
      <c r="C86" s="322"/>
      <c r="D86" s="322"/>
    </row>
    <row r="87" spans="1:12" ht="15.75" thickBot="1" x14ac:dyDescent="0.3">
      <c r="E87" s="7"/>
      <c r="F87" s="7"/>
      <c r="G87" s="7"/>
      <c r="H87" s="7"/>
      <c r="I87" s="27"/>
      <c r="J87" s="27"/>
      <c r="K87" s="28"/>
      <c r="L87" s="29"/>
    </row>
    <row r="88" spans="1:12" ht="15.75" thickBot="1" x14ac:dyDescent="0.3">
      <c r="B88" s="315" t="s">
        <v>0</v>
      </c>
      <c r="C88" s="319" t="s">
        <v>33</v>
      </c>
      <c r="D88" s="320"/>
      <c r="E88" s="345" t="s">
        <v>1</v>
      </c>
      <c r="F88" s="345" t="s">
        <v>14</v>
      </c>
      <c r="G88" s="345" t="s">
        <v>21</v>
      </c>
      <c r="H88" s="315" t="s">
        <v>2</v>
      </c>
      <c r="I88" s="335" t="s">
        <v>6</v>
      </c>
      <c r="J88" s="336"/>
      <c r="K88" s="311" t="s">
        <v>17</v>
      </c>
      <c r="L88" s="311" t="s">
        <v>18</v>
      </c>
    </row>
    <row r="89" spans="1:12" x14ac:dyDescent="0.25">
      <c r="B89" s="325"/>
      <c r="C89" s="315" t="s">
        <v>3</v>
      </c>
      <c r="D89" s="315" t="s">
        <v>4</v>
      </c>
      <c r="E89" s="346"/>
      <c r="F89" s="346"/>
      <c r="G89" s="346"/>
      <c r="H89" s="349"/>
      <c r="I89" s="317" t="s">
        <v>5</v>
      </c>
      <c r="J89" s="317" t="s">
        <v>48</v>
      </c>
      <c r="K89" s="327"/>
      <c r="L89" s="312"/>
    </row>
    <row r="90" spans="1:12" ht="15.75" thickBot="1" x14ac:dyDescent="0.3">
      <c r="B90" s="316"/>
      <c r="C90" s="316"/>
      <c r="D90" s="316"/>
      <c r="E90" s="347"/>
      <c r="F90" s="347"/>
      <c r="G90" s="347"/>
      <c r="H90" s="350"/>
      <c r="I90" s="313"/>
      <c r="J90" s="318"/>
      <c r="K90" s="328"/>
      <c r="L90" s="313"/>
    </row>
    <row r="91" spans="1:12" ht="15.75" thickBot="1" x14ac:dyDescent="0.3">
      <c r="A91" t="s">
        <v>135</v>
      </c>
      <c r="B91" s="41"/>
      <c r="C91" s="56"/>
      <c r="D91" s="163"/>
      <c r="E91" s="56"/>
      <c r="F91" s="57"/>
      <c r="G91" s="56"/>
      <c r="H91" s="56"/>
      <c r="I91" s="56"/>
      <c r="J91" s="56"/>
      <c r="K91" s="59"/>
      <c r="L91" s="59"/>
    </row>
    <row r="92" spans="1:12" ht="15.75" thickBot="1" x14ac:dyDescent="0.3">
      <c r="A92" t="s">
        <v>132</v>
      </c>
      <c r="B92" s="56"/>
      <c r="C92" s="61"/>
      <c r="D92" s="58"/>
      <c r="E92" s="56"/>
      <c r="F92" s="172"/>
      <c r="G92" s="56"/>
      <c r="H92" s="56"/>
      <c r="I92" s="56"/>
      <c r="J92" s="56"/>
      <c r="K92" s="59"/>
      <c r="L92" s="59"/>
    </row>
    <row r="93" spans="1:12" ht="15.75" thickBot="1" x14ac:dyDescent="0.3">
      <c r="A93" t="s">
        <v>139</v>
      </c>
      <c r="B93" s="41"/>
      <c r="C93" s="56"/>
      <c r="D93" s="58"/>
      <c r="E93" s="56"/>
      <c r="F93" s="57"/>
      <c r="G93" s="56"/>
      <c r="H93" s="56"/>
      <c r="I93" s="56"/>
      <c r="J93" s="56"/>
      <c r="K93" s="59"/>
      <c r="L93" s="59"/>
    </row>
    <row r="94" spans="1:12" ht="15.75" thickBot="1" x14ac:dyDescent="0.3">
      <c r="A94" t="s">
        <v>145</v>
      </c>
      <c r="B94" s="41"/>
      <c r="C94" s="56"/>
      <c r="D94" s="163"/>
      <c r="E94" s="56"/>
      <c r="F94" s="57"/>
      <c r="G94" s="56"/>
      <c r="H94" s="56"/>
      <c r="I94" s="56"/>
      <c r="J94" s="56"/>
      <c r="K94" s="59"/>
      <c r="L94" s="59"/>
    </row>
    <row r="95" spans="1:12" ht="15.75" thickBot="1" x14ac:dyDescent="0.3">
      <c r="A95" t="s">
        <v>145</v>
      </c>
      <c r="B95" s="41"/>
      <c r="C95" s="56"/>
      <c r="D95" s="163"/>
      <c r="E95" s="56"/>
      <c r="F95" s="57"/>
      <c r="G95" s="56"/>
      <c r="H95" s="56"/>
      <c r="I95" s="56"/>
      <c r="J95" s="56"/>
      <c r="K95" s="59"/>
      <c r="L95" s="70"/>
    </row>
    <row r="96" spans="1:12" ht="15.75" thickBot="1" x14ac:dyDescent="0.3">
      <c r="A96" t="s">
        <v>145</v>
      </c>
      <c r="B96" s="41"/>
      <c r="C96" s="56"/>
      <c r="D96" s="163"/>
      <c r="E96" s="56"/>
      <c r="F96" s="57"/>
      <c r="G96" s="56"/>
      <c r="H96" s="56"/>
      <c r="I96" s="56"/>
      <c r="J96" s="56"/>
      <c r="K96" s="59"/>
      <c r="L96" s="70"/>
    </row>
    <row r="97" spans="1:12" ht="15.75" thickBot="1" x14ac:dyDescent="0.3">
      <c r="A97" t="s">
        <v>145</v>
      </c>
      <c r="B97" s="41"/>
      <c r="C97" s="56"/>
      <c r="D97" s="163"/>
      <c r="E97" s="56"/>
      <c r="F97" s="57"/>
      <c r="G97" s="56"/>
      <c r="H97" s="56"/>
      <c r="I97" s="56"/>
      <c r="J97" s="56"/>
      <c r="K97" s="59"/>
      <c r="L97" s="70"/>
    </row>
    <row r="98" spans="1:12" ht="15.75" thickBot="1" x14ac:dyDescent="0.3">
      <c r="A98" t="s">
        <v>145</v>
      </c>
      <c r="B98" s="41"/>
      <c r="C98" s="56"/>
      <c r="D98" s="163"/>
      <c r="E98" s="56"/>
      <c r="F98" s="57"/>
      <c r="G98" s="56"/>
      <c r="H98" s="56"/>
      <c r="I98" s="56"/>
      <c r="J98" s="56"/>
      <c r="K98" s="59"/>
      <c r="L98" s="70"/>
    </row>
    <row r="99" spans="1:12" ht="15.75" thickBot="1" x14ac:dyDescent="0.3">
      <c r="A99" t="s">
        <v>146</v>
      </c>
      <c r="B99" s="56"/>
      <c r="C99" s="56"/>
      <c r="D99" s="168"/>
      <c r="E99" s="56"/>
      <c r="F99" s="57"/>
      <c r="G99" s="56"/>
      <c r="H99" s="56"/>
      <c r="I99" s="56"/>
      <c r="J99" s="56"/>
      <c r="K99" s="59"/>
      <c r="L99" s="70"/>
    </row>
    <row r="100" spans="1:12" ht="15" customHeight="1" thickBot="1" x14ac:dyDescent="0.3">
      <c r="A100" t="s">
        <v>144</v>
      </c>
      <c r="B100" s="41"/>
      <c r="C100" s="56"/>
      <c r="D100" s="56"/>
      <c r="E100" s="56"/>
      <c r="F100" s="57"/>
      <c r="G100" s="56"/>
      <c r="H100" s="56"/>
      <c r="I100" s="56"/>
      <c r="J100" s="56"/>
      <c r="K100" s="59"/>
      <c r="L100" s="70"/>
    </row>
    <row r="101" spans="1:12" ht="15.75" thickBot="1" x14ac:dyDescent="0.3">
      <c r="B101" s="41"/>
      <c r="C101" s="56"/>
      <c r="D101" s="56"/>
      <c r="E101" s="56"/>
      <c r="F101" s="57"/>
      <c r="G101" s="56"/>
      <c r="H101" s="56"/>
      <c r="I101" s="56"/>
      <c r="J101" s="56"/>
      <c r="K101" s="59"/>
      <c r="L101" s="70"/>
    </row>
    <row r="102" spans="1:12" ht="15.75" thickBot="1" x14ac:dyDescent="0.3">
      <c r="B102" s="238">
        <f>SUM(B91:B101)</f>
        <v>0</v>
      </c>
      <c r="C102" s="411" t="s">
        <v>9</v>
      </c>
      <c r="D102" s="412"/>
      <c r="E102" s="412"/>
      <c r="F102" s="413"/>
      <c r="G102" s="238">
        <f>SUM(G91:G101)</f>
        <v>0</v>
      </c>
      <c r="H102" s="239"/>
      <c r="I102" s="238">
        <f>SUM(I91:I101)</f>
        <v>0</v>
      </c>
      <c r="J102" s="238">
        <f>SUM(J91:J101)</f>
        <v>0</v>
      </c>
      <c r="K102" s="240">
        <f>SUM(K91:K101)</f>
        <v>0</v>
      </c>
      <c r="L102" s="240">
        <f>SUM(L91:L101)</f>
        <v>0</v>
      </c>
    </row>
    <row r="103" spans="1:12" ht="15.75" thickBot="1" x14ac:dyDescent="0.3">
      <c r="B103" s="414" t="s">
        <v>8</v>
      </c>
      <c r="C103" s="402"/>
      <c r="D103" s="402"/>
      <c r="E103" s="402"/>
      <c r="F103" s="402"/>
      <c r="G103" s="402"/>
      <c r="H103" s="402"/>
      <c r="I103" s="241"/>
      <c r="J103" s="242"/>
      <c r="K103" s="243" t="s">
        <v>11</v>
      </c>
      <c r="L103" s="243">
        <f>+L102*1.1</f>
        <v>0</v>
      </c>
    </row>
    <row r="104" spans="1:12" ht="15.75" thickBot="1" x14ac:dyDescent="0.3">
      <c r="B104" s="415" t="s">
        <v>24</v>
      </c>
      <c r="C104" s="416"/>
      <c r="D104" s="416"/>
      <c r="E104" s="416"/>
      <c r="F104" s="416"/>
      <c r="G104" s="416"/>
      <c r="H104" s="416"/>
      <c r="I104" s="244"/>
      <c r="J104" s="244"/>
      <c r="K104" s="401">
        <f>+K102+L103</f>
        <v>0</v>
      </c>
      <c r="L104" s="402"/>
    </row>
    <row r="106" spans="1:12" ht="15.75" thickBot="1" x14ac:dyDescent="0.3">
      <c r="B106" s="321" t="s">
        <v>52</v>
      </c>
      <c r="C106" s="322"/>
      <c r="D106" s="322"/>
      <c r="E106" s="7"/>
      <c r="F106" s="7"/>
      <c r="G106" s="7"/>
      <c r="H106" s="7"/>
      <c r="I106" s="27"/>
      <c r="J106" s="27"/>
      <c r="K106" s="28"/>
      <c r="L106" s="29"/>
    </row>
    <row r="107" spans="1:12" ht="15.75" thickBot="1" x14ac:dyDescent="0.3">
      <c r="B107" s="315" t="s">
        <v>0</v>
      </c>
      <c r="C107" s="319" t="s">
        <v>33</v>
      </c>
      <c r="D107" s="320"/>
      <c r="E107" s="345" t="s">
        <v>1</v>
      </c>
      <c r="F107" s="345" t="s">
        <v>14</v>
      </c>
      <c r="G107" s="345" t="s">
        <v>21</v>
      </c>
      <c r="H107" s="315" t="s">
        <v>2</v>
      </c>
      <c r="I107" s="335" t="s">
        <v>6</v>
      </c>
      <c r="J107" s="336"/>
      <c r="K107" s="311" t="s">
        <v>17</v>
      </c>
      <c r="L107" s="311" t="s">
        <v>18</v>
      </c>
    </row>
    <row r="108" spans="1:12" x14ac:dyDescent="0.25">
      <c r="B108" s="325"/>
      <c r="C108" s="315" t="s">
        <v>3</v>
      </c>
      <c r="D108" s="315" t="s">
        <v>4</v>
      </c>
      <c r="E108" s="346"/>
      <c r="F108" s="346"/>
      <c r="G108" s="346"/>
      <c r="H108" s="349"/>
      <c r="I108" s="317" t="s">
        <v>5</v>
      </c>
      <c r="J108" s="317" t="s">
        <v>48</v>
      </c>
      <c r="K108" s="327"/>
      <c r="L108" s="312"/>
    </row>
    <row r="109" spans="1:12" ht="15.75" thickBot="1" x14ac:dyDescent="0.3">
      <c r="B109" s="316"/>
      <c r="C109" s="316"/>
      <c r="D109" s="316"/>
      <c r="E109" s="347"/>
      <c r="F109" s="347"/>
      <c r="G109" s="347"/>
      <c r="H109" s="350"/>
      <c r="I109" s="313"/>
      <c r="J109" s="318"/>
      <c r="K109" s="328"/>
      <c r="L109" s="313"/>
    </row>
    <row r="110" spans="1:12" ht="16.5" thickBot="1" x14ac:dyDescent="0.3">
      <c r="A110" t="s">
        <v>138</v>
      </c>
      <c r="B110" s="62"/>
      <c r="C110" s="61"/>
      <c r="D110" s="163"/>
      <c r="E110" s="61"/>
      <c r="F110" s="42"/>
      <c r="G110" s="41"/>
      <c r="H110" s="64"/>
      <c r="I110" s="63"/>
      <c r="J110" s="63"/>
      <c r="K110" s="59"/>
      <c r="L110" s="59"/>
    </row>
    <row r="111" spans="1:12" ht="15.75" thickBot="1" x14ac:dyDescent="0.3">
      <c r="A111" t="s">
        <v>132</v>
      </c>
      <c r="B111" s="56"/>
      <c r="C111" s="61"/>
      <c r="D111" s="135"/>
      <c r="E111" s="61"/>
      <c r="F111" s="135"/>
      <c r="G111" s="56"/>
      <c r="H111" s="61"/>
      <c r="I111" s="56"/>
      <c r="J111" s="56"/>
      <c r="K111" s="59"/>
      <c r="L111" s="48"/>
    </row>
    <row r="112" spans="1:12" ht="15.75" thickBot="1" x14ac:dyDescent="0.3">
      <c r="A112" t="s">
        <v>138</v>
      </c>
      <c r="B112" s="41"/>
      <c r="C112" s="61"/>
      <c r="D112" s="163"/>
      <c r="E112" s="61"/>
      <c r="F112" s="61"/>
      <c r="G112" s="56"/>
      <c r="H112" s="61"/>
      <c r="I112" s="56"/>
      <c r="J112" s="56"/>
      <c r="K112" s="70"/>
      <c r="L112" s="70"/>
    </row>
    <row r="113" spans="1:12" ht="15" customHeight="1" thickBot="1" x14ac:dyDescent="0.3">
      <c r="A113" t="s">
        <v>137</v>
      </c>
      <c r="B113" s="41"/>
      <c r="C113" s="61"/>
      <c r="D113" s="163"/>
      <c r="E113" s="61"/>
      <c r="F113" s="61"/>
      <c r="G113" s="56"/>
      <c r="H113" s="61"/>
      <c r="I113" s="56"/>
      <c r="J113" s="56"/>
      <c r="K113" s="70"/>
      <c r="L113" s="70"/>
    </row>
    <row r="114" spans="1:12" ht="15.75" thickBot="1" x14ac:dyDescent="0.3">
      <c r="A114" t="s">
        <v>137</v>
      </c>
      <c r="B114" s="41"/>
      <c r="C114" s="56"/>
      <c r="D114" s="56"/>
      <c r="E114" s="61"/>
      <c r="F114" s="76"/>
      <c r="G114" s="56"/>
      <c r="H114" s="61"/>
      <c r="I114" s="56"/>
      <c r="J114" s="56"/>
      <c r="K114" s="70"/>
      <c r="L114" s="70"/>
    </row>
    <row r="115" spans="1:12" ht="15.75" thickBot="1" x14ac:dyDescent="0.3">
      <c r="A115" t="s">
        <v>134</v>
      </c>
      <c r="B115" s="41"/>
      <c r="C115" s="61"/>
      <c r="D115" s="163"/>
      <c r="E115" s="61"/>
      <c r="F115" s="61"/>
      <c r="G115" s="56"/>
      <c r="H115" s="61"/>
      <c r="I115" s="56"/>
      <c r="J115" s="56"/>
      <c r="K115" s="70"/>
      <c r="L115" s="70"/>
    </row>
    <row r="116" spans="1:12" ht="15.75" thickBot="1" x14ac:dyDescent="0.3">
      <c r="A116" t="s">
        <v>135</v>
      </c>
      <c r="B116" s="41"/>
      <c r="C116" s="61"/>
      <c r="D116" s="163"/>
      <c r="E116" s="61"/>
      <c r="F116" s="57"/>
      <c r="G116" s="56"/>
      <c r="H116" s="56"/>
      <c r="I116" s="56"/>
      <c r="J116" s="56"/>
      <c r="K116" s="59"/>
      <c r="L116" s="59"/>
    </row>
    <row r="117" spans="1:12" ht="15.75" thickBot="1" x14ac:dyDescent="0.3">
      <c r="A117" t="s">
        <v>135</v>
      </c>
      <c r="B117" s="56"/>
      <c r="C117" s="61"/>
      <c r="D117" s="56"/>
      <c r="E117" s="61"/>
      <c r="F117" s="61"/>
      <c r="G117" s="56"/>
      <c r="H117" s="61"/>
      <c r="I117" s="56"/>
      <c r="J117" s="56"/>
      <c r="K117" s="70"/>
      <c r="L117" s="70"/>
    </row>
    <row r="118" spans="1:12" ht="15.75" thickBot="1" x14ac:dyDescent="0.3">
      <c r="A118" t="s">
        <v>135</v>
      </c>
      <c r="B118" s="56"/>
      <c r="C118" s="61"/>
      <c r="D118" s="56"/>
      <c r="E118" s="61"/>
      <c r="F118" s="61"/>
      <c r="G118" s="56"/>
      <c r="H118" s="61"/>
      <c r="I118" s="56"/>
      <c r="J118" s="56"/>
      <c r="K118" s="70"/>
      <c r="L118" s="70"/>
    </row>
    <row r="119" spans="1:12" ht="15.75" thickBot="1" x14ac:dyDescent="0.3">
      <c r="A119" t="s">
        <v>133</v>
      </c>
      <c r="B119" s="56"/>
      <c r="C119" s="61"/>
      <c r="D119" s="181"/>
      <c r="E119" s="61"/>
      <c r="F119" s="184"/>
      <c r="G119" s="56"/>
      <c r="H119" s="61"/>
      <c r="I119" s="56"/>
      <c r="J119" s="56"/>
      <c r="K119" s="70"/>
      <c r="L119" s="70"/>
    </row>
    <row r="120" spans="1:12" ht="15.75" thickBot="1" x14ac:dyDescent="0.3">
      <c r="A120" t="s">
        <v>143</v>
      </c>
      <c r="B120" s="56"/>
      <c r="C120" s="61"/>
      <c r="D120" s="135"/>
      <c r="E120" s="61"/>
      <c r="F120" s="135"/>
      <c r="G120" s="56"/>
      <c r="H120" s="61"/>
      <c r="I120" s="56"/>
      <c r="J120" s="56"/>
      <c r="K120" s="70"/>
      <c r="L120" s="70"/>
    </row>
    <row r="121" spans="1:12" ht="15.75" thickBot="1" x14ac:dyDescent="0.3">
      <c r="A121" t="s">
        <v>147</v>
      </c>
      <c r="B121" s="41"/>
      <c r="C121" s="61"/>
      <c r="D121" s="168"/>
      <c r="E121" s="61"/>
      <c r="F121" s="61"/>
      <c r="G121" s="56"/>
      <c r="H121" s="61"/>
      <c r="I121" s="56"/>
      <c r="J121" s="56"/>
      <c r="K121" s="70"/>
      <c r="L121" s="70"/>
    </row>
    <row r="122" spans="1:12" ht="15.75" thickBot="1" x14ac:dyDescent="0.3">
      <c r="A122" t="s">
        <v>147</v>
      </c>
      <c r="B122" s="41"/>
      <c r="C122" s="61"/>
      <c r="D122" s="168"/>
      <c r="E122" s="61"/>
      <c r="F122" s="61"/>
      <c r="G122" s="56"/>
      <c r="H122" s="61"/>
      <c r="I122" s="56"/>
      <c r="J122" s="56"/>
      <c r="K122" s="70"/>
      <c r="L122" s="70"/>
    </row>
    <row r="123" spans="1:12" ht="15.75" thickBot="1" x14ac:dyDescent="0.3">
      <c r="A123" t="s">
        <v>147</v>
      </c>
      <c r="B123" s="41"/>
      <c r="C123" s="61"/>
      <c r="D123" s="56"/>
      <c r="E123" s="61"/>
      <c r="F123" s="61"/>
      <c r="G123" s="56"/>
      <c r="H123" s="61"/>
      <c r="I123" s="56"/>
      <c r="J123" s="56"/>
      <c r="K123" s="70"/>
      <c r="L123" s="70"/>
    </row>
    <row r="124" spans="1:12" ht="15.75" thickBot="1" x14ac:dyDescent="0.3">
      <c r="B124" s="213">
        <f>SUM(B110:B123)</f>
        <v>0</v>
      </c>
      <c r="C124" s="403" t="s">
        <v>9</v>
      </c>
      <c r="D124" s="404"/>
      <c r="E124" s="404"/>
      <c r="F124" s="405"/>
      <c r="G124" s="213">
        <f>SUM(G110:G123)</f>
        <v>0</v>
      </c>
      <c r="H124" s="232"/>
      <c r="I124" s="213">
        <f>SUM(I110:I123)</f>
        <v>0</v>
      </c>
      <c r="J124" s="213">
        <f>SUM(J110:J123)</f>
        <v>0</v>
      </c>
      <c r="K124" s="233">
        <f>SUM(K110:K123)</f>
        <v>0</v>
      </c>
      <c r="L124" s="233">
        <f>SUM(L110:L123)</f>
        <v>0</v>
      </c>
    </row>
    <row r="125" spans="1:12" ht="15.75" thickBot="1" x14ac:dyDescent="0.3">
      <c r="B125" s="406" t="s">
        <v>8</v>
      </c>
      <c r="C125" s="407"/>
      <c r="D125" s="407"/>
      <c r="E125" s="407"/>
      <c r="F125" s="407"/>
      <c r="G125" s="407"/>
      <c r="H125" s="407"/>
      <c r="I125" s="234"/>
      <c r="J125" s="235"/>
      <c r="K125" s="236" t="s">
        <v>11</v>
      </c>
      <c r="L125" s="236">
        <f>+L124*1.1</f>
        <v>0</v>
      </c>
    </row>
    <row r="126" spans="1:12" ht="15.75" thickBot="1" x14ac:dyDescent="0.3">
      <c r="B126" s="408" t="s">
        <v>24</v>
      </c>
      <c r="C126" s="409"/>
      <c r="D126" s="409"/>
      <c r="E126" s="409"/>
      <c r="F126" s="409"/>
      <c r="G126" s="409"/>
      <c r="H126" s="409"/>
      <c r="I126" s="237"/>
      <c r="J126" s="237"/>
      <c r="K126" s="410">
        <f>+K124+L125</f>
        <v>0</v>
      </c>
      <c r="L126" s="407"/>
    </row>
  </sheetData>
  <sortState xmlns:xlrd2="http://schemas.microsoft.com/office/spreadsheetml/2017/richdata2" ref="A111:L123">
    <sortCondition ref="A110"/>
  </sortState>
  <mergeCells count="93">
    <mergeCell ref="C5:D5"/>
    <mergeCell ref="E5:E7"/>
    <mergeCell ref="F5:F7"/>
    <mergeCell ref="G5:G7"/>
    <mergeCell ref="H5:H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B33:D33"/>
    <mergeCell ref="B35:B37"/>
    <mergeCell ref="C35:D35"/>
    <mergeCell ref="E35:E37"/>
    <mergeCell ref="F35:F37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62:B64"/>
    <mergeCell ref="C62:D62"/>
    <mergeCell ref="E62:E64"/>
    <mergeCell ref="F62:F64"/>
    <mergeCell ref="G62:G64"/>
    <mergeCell ref="C57:F57"/>
    <mergeCell ref="B58:H58"/>
    <mergeCell ref="B59:H59"/>
    <mergeCell ref="K59:L59"/>
    <mergeCell ref="B61:D61"/>
    <mergeCell ref="H62:H64"/>
    <mergeCell ref="I62:J62"/>
    <mergeCell ref="K62:K64"/>
    <mergeCell ref="L62:L64"/>
    <mergeCell ref="C63:C64"/>
    <mergeCell ref="D63:D64"/>
    <mergeCell ref="I63:I64"/>
    <mergeCell ref="J63:J64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1"/>
  <sheetViews>
    <sheetView tabSelected="1" workbookViewId="0">
      <selection activeCell="E6" sqref="E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3" ht="15" customHeight="1" x14ac:dyDescent="0.25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5" customHeight="1" x14ac:dyDescent="0.25">
      <c r="A2" s="314" t="s">
        <v>53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4" spans="1:13" ht="15.75" customHeight="1" x14ac:dyDescent="0.25">
      <c r="A4" s="348" t="s">
        <v>185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x14ac:dyDescent="0.25">
      <c r="A5" s="361"/>
      <c r="B5" s="361"/>
      <c r="C5" s="361"/>
      <c r="D5" s="361"/>
      <c r="E5" s="361"/>
      <c r="F5" s="361"/>
      <c r="G5" s="361"/>
      <c r="H5" s="361"/>
      <c r="I5" s="361"/>
    </row>
    <row r="6" spans="1:13" x14ac:dyDescent="0.25">
      <c r="A6" s="309"/>
      <c r="B6" s="309"/>
      <c r="C6" s="309"/>
      <c r="D6" s="309"/>
      <c r="E6" s="309"/>
      <c r="F6" s="309"/>
      <c r="G6" s="309"/>
      <c r="H6" s="309"/>
      <c r="I6" s="309"/>
    </row>
    <row r="7" spans="1:13" x14ac:dyDescent="0.25">
      <c r="A7" s="309"/>
      <c r="B7" s="309"/>
      <c r="C7" s="309"/>
      <c r="D7" s="309"/>
      <c r="E7" s="309"/>
      <c r="F7" s="309"/>
      <c r="G7" s="309"/>
      <c r="H7" s="309"/>
      <c r="I7" s="309"/>
    </row>
    <row r="8" spans="1:13" ht="20.25" customHeight="1" x14ac:dyDescent="0.25">
      <c r="A8" s="362" t="s">
        <v>40</v>
      </c>
      <c r="B8" s="362"/>
      <c r="C8" s="362"/>
    </row>
    <row r="9" spans="1:13" ht="20.25" customHeight="1" thickBot="1" x14ac:dyDescent="0.3">
      <c r="A9" s="307"/>
      <c r="B9" s="307"/>
      <c r="C9" s="307"/>
    </row>
    <row r="10" spans="1:13" ht="15.75" thickBot="1" x14ac:dyDescent="0.3">
      <c r="A10" s="315" t="s">
        <v>0</v>
      </c>
      <c r="B10" s="319" t="s">
        <v>33</v>
      </c>
      <c r="C10" s="320"/>
      <c r="D10" s="345" t="s">
        <v>1</v>
      </c>
      <c r="E10" s="345" t="s">
        <v>14</v>
      </c>
      <c r="F10" s="345" t="s">
        <v>21</v>
      </c>
      <c r="G10" s="315" t="s">
        <v>2</v>
      </c>
      <c r="H10" s="335" t="s">
        <v>6</v>
      </c>
      <c r="I10" s="336"/>
      <c r="J10" s="311" t="s">
        <v>17</v>
      </c>
      <c r="K10" s="311" t="s">
        <v>18</v>
      </c>
      <c r="L10" s="311" t="s">
        <v>180</v>
      </c>
      <c r="M10" s="311" t="s">
        <v>181</v>
      </c>
    </row>
    <row r="11" spans="1:13" x14ac:dyDescent="0.25">
      <c r="A11" s="325"/>
      <c r="B11" s="315" t="s">
        <v>3</v>
      </c>
      <c r="C11" s="315" t="s">
        <v>4</v>
      </c>
      <c r="D11" s="346"/>
      <c r="E11" s="346"/>
      <c r="F11" s="346"/>
      <c r="G11" s="349"/>
      <c r="H11" s="351" t="s">
        <v>5</v>
      </c>
      <c r="I11" s="317" t="s">
        <v>48</v>
      </c>
      <c r="J11" s="327"/>
      <c r="K11" s="312"/>
      <c r="L11" s="327"/>
      <c r="M11" s="312"/>
    </row>
    <row r="12" spans="1:13" ht="19.5" customHeight="1" thickBot="1" x14ac:dyDescent="0.3">
      <c r="A12" s="316"/>
      <c r="B12" s="316"/>
      <c r="C12" s="316"/>
      <c r="D12" s="347"/>
      <c r="E12" s="347"/>
      <c r="F12" s="347"/>
      <c r="G12" s="350"/>
      <c r="H12" s="352"/>
      <c r="I12" s="318"/>
      <c r="J12" s="328"/>
      <c r="K12" s="313"/>
      <c r="L12" s="328"/>
      <c r="M12" s="313"/>
    </row>
    <row r="13" spans="1:13" ht="80.25" customHeight="1" thickBot="1" x14ac:dyDescent="0.3">
      <c r="A13" s="12">
        <v>1</v>
      </c>
      <c r="B13" s="61" t="s">
        <v>203</v>
      </c>
      <c r="C13" s="310" t="s">
        <v>230</v>
      </c>
      <c r="D13" s="61" t="s">
        <v>193</v>
      </c>
      <c r="E13" s="51" t="s">
        <v>194</v>
      </c>
      <c r="F13" s="51">
        <v>24</v>
      </c>
      <c r="G13" s="51" t="s">
        <v>206</v>
      </c>
      <c r="H13" s="24">
        <v>11</v>
      </c>
      <c r="I13" s="24">
        <v>21</v>
      </c>
      <c r="J13" s="45">
        <v>92800</v>
      </c>
      <c r="K13" s="45">
        <v>90420</v>
      </c>
      <c r="L13" s="45">
        <v>26250</v>
      </c>
      <c r="M13" s="45">
        <v>4100</v>
      </c>
    </row>
    <row r="14" spans="1:13" ht="15.75" thickBot="1" x14ac:dyDescent="0.3">
      <c r="A14" s="212">
        <f>SUM(A13:A13)</f>
        <v>1</v>
      </c>
      <c r="B14" s="337" t="s">
        <v>219</v>
      </c>
      <c r="C14" s="338"/>
      <c r="D14" s="338"/>
      <c r="E14" s="339"/>
      <c r="F14" s="220">
        <f>SUM(F13:F13)</f>
        <v>24</v>
      </c>
      <c r="G14" s="219"/>
      <c r="H14" s="220">
        <f t="shared" ref="H14:M14" si="0">SUM(H13:H13)</f>
        <v>11</v>
      </c>
      <c r="I14" s="220">
        <f t="shared" si="0"/>
        <v>21</v>
      </c>
      <c r="J14" s="221">
        <f t="shared" si="0"/>
        <v>92800</v>
      </c>
      <c r="K14" s="221">
        <f t="shared" si="0"/>
        <v>90420</v>
      </c>
      <c r="L14" s="221">
        <f t="shared" si="0"/>
        <v>26250</v>
      </c>
      <c r="M14" s="221">
        <f t="shared" si="0"/>
        <v>4100</v>
      </c>
    </row>
    <row r="15" spans="1:13" ht="15.75" thickBot="1" x14ac:dyDescent="0.3">
      <c r="A15" s="340" t="s">
        <v>8</v>
      </c>
      <c r="B15" s="341"/>
      <c r="C15" s="341"/>
      <c r="D15" s="341"/>
      <c r="E15" s="341"/>
      <c r="F15" s="341"/>
      <c r="G15" s="342"/>
      <c r="H15" s="37"/>
      <c r="I15" s="37"/>
      <c r="J15" s="221" t="s">
        <v>11</v>
      </c>
      <c r="K15" s="218">
        <f>+K14*1.1</f>
        <v>99462.000000000015</v>
      </c>
      <c r="L15" s="218"/>
      <c r="M15" s="218"/>
    </row>
    <row r="16" spans="1:13" ht="15.75" thickBot="1" x14ac:dyDescent="0.3">
      <c r="A16" s="337" t="s">
        <v>24</v>
      </c>
      <c r="B16" s="343"/>
      <c r="C16" s="343"/>
      <c r="D16" s="343"/>
      <c r="E16" s="343"/>
      <c r="F16" s="343"/>
      <c r="G16" s="344"/>
      <c r="H16" s="40"/>
      <c r="I16" s="40"/>
      <c r="J16" s="329">
        <f>+J14+K15+L14+M14</f>
        <v>222612</v>
      </c>
      <c r="K16" s="330"/>
      <c r="L16" s="330"/>
      <c r="M16" s="331"/>
    </row>
    <row r="17" spans="1:13" x14ac:dyDescent="0.25">
      <c r="A17" s="71"/>
      <c r="B17" s="72"/>
      <c r="C17" s="72"/>
      <c r="D17" s="72"/>
      <c r="E17" s="72"/>
      <c r="F17" s="72"/>
      <c r="G17" s="72"/>
      <c r="H17" s="303"/>
      <c r="I17" s="303"/>
      <c r="J17" s="74"/>
      <c r="K17" s="74"/>
      <c r="L17" s="74"/>
      <c r="M17" s="74"/>
    </row>
    <row r="19" spans="1:13" x14ac:dyDescent="0.25">
      <c r="A19" s="4" t="s">
        <v>45</v>
      </c>
    </row>
    <row r="20" spans="1:13" ht="15.75" thickBot="1" x14ac:dyDescent="0.3">
      <c r="A20" s="4"/>
    </row>
    <row r="21" spans="1:13" ht="15.75" thickBot="1" x14ac:dyDescent="0.3">
      <c r="A21" s="315" t="s">
        <v>0</v>
      </c>
      <c r="B21" s="319" t="s">
        <v>33</v>
      </c>
      <c r="C21" s="320"/>
      <c r="D21" s="345" t="s">
        <v>1</v>
      </c>
      <c r="E21" s="345" t="s">
        <v>14</v>
      </c>
      <c r="F21" s="345" t="s">
        <v>21</v>
      </c>
      <c r="G21" s="315" t="s">
        <v>2</v>
      </c>
      <c r="H21" s="335" t="s">
        <v>6</v>
      </c>
      <c r="I21" s="336"/>
      <c r="J21" s="311" t="s">
        <v>17</v>
      </c>
      <c r="K21" s="311" t="s">
        <v>18</v>
      </c>
      <c r="L21" s="315" t="s">
        <v>180</v>
      </c>
      <c r="M21" s="311" t="s">
        <v>181</v>
      </c>
    </row>
    <row r="22" spans="1:13" x14ac:dyDescent="0.25">
      <c r="A22" s="325"/>
      <c r="B22" s="315" t="s">
        <v>3</v>
      </c>
      <c r="C22" s="315" t="s">
        <v>4</v>
      </c>
      <c r="D22" s="346"/>
      <c r="E22" s="346"/>
      <c r="F22" s="346"/>
      <c r="G22" s="349"/>
      <c r="H22" s="317" t="s">
        <v>5</v>
      </c>
      <c r="I22" s="317" t="s">
        <v>48</v>
      </c>
      <c r="J22" s="327"/>
      <c r="K22" s="312"/>
      <c r="L22" s="332"/>
      <c r="M22" s="312"/>
    </row>
    <row r="23" spans="1:13" ht="19.5" customHeight="1" thickBot="1" x14ac:dyDescent="0.3">
      <c r="A23" s="316"/>
      <c r="B23" s="316"/>
      <c r="C23" s="316"/>
      <c r="D23" s="347"/>
      <c r="E23" s="347"/>
      <c r="F23" s="347"/>
      <c r="G23" s="350"/>
      <c r="H23" s="313"/>
      <c r="I23" s="318"/>
      <c r="J23" s="328"/>
      <c r="K23" s="313"/>
      <c r="L23" s="333"/>
      <c r="M23" s="313"/>
    </row>
    <row r="24" spans="1:13" ht="57.75" thickBot="1" x14ac:dyDescent="0.3">
      <c r="A24" s="41">
        <v>1</v>
      </c>
      <c r="B24" s="61" t="s">
        <v>195</v>
      </c>
      <c r="C24" s="256" t="s">
        <v>196</v>
      </c>
      <c r="D24" s="61" t="s">
        <v>30</v>
      </c>
      <c r="E24" s="42" t="s">
        <v>212</v>
      </c>
      <c r="F24" s="41">
        <v>16</v>
      </c>
      <c r="G24" s="41" t="s">
        <v>211</v>
      </c>
      <c r="H24" s="41">
        <v>5</v>
      </c>
      <c r="I24" s="41">
        <v>27</v>
      </c>
      <c r="J24" s="48">
        <v>33076</v>
      </c>
      <c r="K24" s="48">
        <v>76000</v>
      </c>
      <c r="L24" s="45">
        <v>33311.15</v>
      </c>
      <c r="M24" s="45">
        <v>4800</v>
      </c>
    </row>
    <row r="25" spans="1:13" ht="80.25" customHeight="1" thickBot="1" x14ac:dyDescent="0.3">
      <c r="A25" s="41">
        <v>1</v>
      </c>
      <c r="B25" s="291" t="s">
        <v>220</v>
      </c>
      <c r="C25" s="310" t="s">
        <v>229</v>
      </c>
      <c r="D25" s="61" t="s">
        <v>30</v>
      </c>
      <c r="E25" s="292" t="s">
        <v>207</v>
      </c>
      <c r="F25" s="41">
        <v>8</v>
      </c>
      <c r="G25" s="41" t="s">
        <v>197</v>
      </c>
      <c r="H25" s="41">
        <v>0</v>
      </c>
      <c r="I25" s="41">
        <v>12</v>
      </c>
      <c r="J25" s="48">
        <v>0</v>
      </c>
      <c r="K25" s="48">
        <v>17200</v>
      </c>
      <c r="L25" s="45">
        <v>4500</v>
      </c>
      <c r="M25" s="45">
        <v>3800</v>
      </c>
    </row>
    <row r="26" spans="1:13" ht="69" customHeight="1" thickBot="1" x14ac:dyDescent="0.3">
      <c r="A26" s="41">
        <v>1</v>
      </c>
      <c r="B26" s="291" t="s">
        <v>221</v>
      </c>
      <c r="C26" s="310" t="s">
        <v>228</v>
      </c>
      <c r="D26" s="61" t="s">
        <v>30</v>
      </c>
      <c r="E26" s="292" t="s">
        <v>209</v>
      </c>
      <c r="F26" s="41">
        <v>16</v>
      </c>
      <c r="G26" s="41" t="s">
        <v>210</v>
      </c>
      <c r="H26" s="41">
        <v>31</v>
      </c>
      <c r="I26" s="41">
        <v>1</v>
      </c>
      <c r="J26" s="48">
        <v>37600</v>
      </c>
      <c r="K26" s="48">
        <v>33000</v>
      </c>
      <c r="L26" s="45">
        <v>24750</v>
      </c>
      <c r="M26" s="45">
        <v>4400</v>
      </c>
    </row>
    <row r="27" spans="1:13" ht="15.75" customHeight="1" thickBot="1" x14ac:dyDescent="0.3">
      <c r="A27" s="257">
        <f>SUM(A24:A26)</f>
        <v>3</v>
      </c>
      <c r="B27" s="337" t="s">
        <v>219</v>
      </c>
      <c r="C27" s="338"/>
      <c r="D27" s="338"/>
      <c r="E27" s="339"/>
      <c r="F27" s="293">
        <f>SUM(F24:F26)</f>
        <v>40</v>
      </c>
      <c r="G27" s="253"/>
      <c r="H27" s="293">
        <f t="shared" ref="H27:I27" si="1">SUM(H24:H26)</f>
        <v>36</v>
      </c>
      <c r="I27" s="293">
        <f t="shared" si="1"/>
        <v>40</v>
      </c>
      <c r="J27" s="255">
        <f>SUM(J24:J26)</f>
        <v>70676</v>
      </c>
      <c r="K27" s="278">
        <f t="shared" ref="K27:M27" si="2">SUM(K24:K26)</f>
        <v>126200</v>
      </c>
      <c r="L27" s="278">
        <f t="shared" si="2"/>
        <v>62561.15</v>
      </c>
      <c r="M27" s="278">
        <f t="shared" si="2"/>
        <v>13000</v>
      </c>
    </row>
    <row r="28" spans="1:13" ht="15.75" thickBot="1" x14ac:dyDescent="0.3">
      <c r="A28" s="354" t="s">
        <v>8</v>
      </c>
      <c r="B28" s="355"/>
      <c r="C28" s="355"/>
      <c r="D28" s="355"/>
      <c r="E28" s="355"/>
      <c r="F28" s="355"/>
      <c r="G28" s="355"/>
      <c r="H28" s="37"/>
      <c r="I28" s="25"/>
      <c r="J28" s="255" t="s">
        <v>11</v>
      </c>
      <c r="K28" s="255">
        <f>+K27*1.1</f>
        <v>138820</v>
      </c>
      <c r="L28" s="45"/>
      <c r="M28" s="45"/>
    </row>
    <row r="29" spans="1:13" ht="15.75" thickBot="1" x14ac:dyDescent="0.3">
      <c r="A29" s="356" t="s">
        <v>24</v>
      </c>
      <c r="B29" s="357"/>
      <c r="C29" s="357"/>
      <c r="D29" s="357"/>
      <c r="E29" s="357"/>
      <c r="F29" s="357"/>
      <c r="G29" s="357"/>
      <c r="H29" s="26"/>
      <c r="I29" s="26"/>
      <c r="J29" s="329">
        <f>+J27+K28+L27+M27</f>
        <v>285057.15000000002</v>
      </c>
      <c r="K29" s="330"/>
      <c r="L29" s="330"/>
      <c r="M29" s="331"/>
    </row>
    <row r="30" spans="1:13" x14ac:dyDescent="0.25">
      <c r="A30" s="71"/>
      <c r="B30" s="72"/>
      <c r="C30" s="72"/>
      <c r="D30" s="72"/>
      <c r="E30" s="72"/>
      <c r="F30" s="72"/>
      <c r="G30" s="72"/>
      <c r="H30" s="73"/>
      <c r="I30" s="73"/>
      <c r="J30" s="74"/>
      <c r="K30" s="74"/>
      <c r="L30" s="74"/>
      <c r="M30" s="74"/>
    </row>
    <row r="31" spans="1:13" x14ac:dyDescent="0.25">
      <c r="A31" s="71"/>
      <c r="B31" s="72"/>
      <c r="C31" s="72"/>
      <c r="D31" s="72"/>
      <c r="E31" s="72"/>
      <c r="F31" s="72"/>
      <c r="G31" s="72"/>
      <c r="H31" s="73"/>
      <c r="I31" s="73"/>
      <c r="J31" s="74"/>
      <c r="K31" s="74"/>
      <c r="L31" s="74"/>
      <c r="M31" s="74"/>
    </row>
    <row r="33" spans="1:13" x14ac:dyDescent="0.25">
      <c r="A33" s="363" t="s">
        <v>52</v>
      </c>
      <c r="B33" s="363"/>
      <c r="C33" s="363"/>
      <c r="D33" s="363"/>
      <c r="E33" s="363"/>
      <c r="F33" s="7"/>
      <c r="G33" s="7"/>
      <c r="H33" s="27"/>
      <c r="I33" s="27"/>
      <c r="J33" s="28"/>
      <c r="K33" s="29"/>
    </row>
    <row r="34" spans="1:13" ht="15.75" thickBot="1" x14ac:dyDescent="0.3">
      <c r="A34" s="308"/>
      <c r="B34" s="308"/>
      <c r="C34" s="308"/>
      <c r="D34" s="308"/>
      <c r="E34" s="308"/>
      <c r="F34" s="7"/>
      <c r="G34" s="7"/>
      <c r="H34" s="27"/>
      <c r="I34" s="27"/>
      <c r="J34" s="28"/>
      <c r="K34" s="29"/>
    </row>
    <row r="35" spans="1:13" ht="15.75" thickBot="1" x14ac:dyDescent="0.3">
      <c r="A35" s="315" t="s">
        <v>0</v>
      </c>
      <c r="B35" s="319" t="s">
        <v>33</v>
      </c>
      <c r="C35" s="320"/>
      <c r="D35" s="345" t="s">
        <v>1</v>
      </c>
      <c r="E35" s="345" t="s">
        <v>14</v>
      </c>
      <c r="F35" s="345" t="s">
        <v>21</v>
      </c>
      <c r="G35" s="315" t="s">
        <v>2</v>
      </c>
      <c r="H35" s="335" t="s">
        <v>6</v>
      </c>
      <c r="I35" s="336"/>
      <c r="J35" s="311" t="s">
        <v>17</v>
      </c>
      <c r="K35" s="311" t="s">
        <v>18</v>
      </c>
      <c r="L35" s="311" t="s">
        <v>180</v>
      </c>
      <c r="M35" s="311" t="s">
        <v>181</v>
      </c>
    </row>
    <row r="36" spans="1:13" x14ac:dyDescent="0.25">
      <c r="A36" s="325"/>
      <c r="B36" s="315" t="s">
        <v>3</v>
      </c>
      <c r="C36" s="315" t="s">
        <v>4</v>
      </c>
      <c r="D36" s="346"/>
      <c r="E36" s="346"/>
      <c r="F36" s="346"/>
      <c r="G36" s="349"/>
      <c r="H36" s="317" t="s">
        <v>5</v>
      </c>
      <c r="I36" s="317" t="s">
        <v>48</v>
      </c>
      <c r="J36" s="327"/>
      <c r="K36" s="312"/>
      <c r="L36" s="327"/>
      <c r="M36" s="312"/>
    </row>
    <row r="37" spans="1:13" ht="21" customHeight="1" thickBot="1" x14ac:dyDescent="0.3">
      <c r="A37" s="316"/>
      <c r="B37" s="316"/>
      <c r="C37" s="316"/>
      <c r="D37" s="347"/>
      <c r="E37" s="347"/>
      <c r="F37" s="347"/>
      <c r="G37" s="350"/>
      <c r="H37" s="313"/>
      <c r="I37" s="318"/>
      <c r="J37" s="328"/>
      <c r="K37" s="313"/>
      <c r="L37" s="328"/>
      <c r="M37" s="313"/>
    </row>
    <row r="38" spans="1:13" ht="78" customHeight="1" thickBot="1" x14ac:dyDescent="0.3">
      <c r="A38" s="41">
        <v>1</v>
      </c>
      <c r="B38" s="269" t="s">
        <v>225</v>
      </c>
      <c r="C38" s="52" t="s">
        <v>227</v>
      </c>
      <c r="D38" s="41" t="s">
        <v>162</v>
      </c>
      <c r="E38" s="42" t="s">
        <v>198</v>
      </c>
      <c r="F38" s="41">
        <v>24</v>
      </c>
      <c r="G38" s="41" t="s">
        <v>199</v>
      </c>
      <c r="H38" s="41">
        <v>28</v>
      </c>
      <c r="I38" s="41">
        <v>5</v>
      </c>
      <c r="J38" s="48">
        <v>58275</v>
      </c>
      <c r="K38" s="48">
        <v>61400</v>
      </c>
      <c r="L38" s="45">
        <v>21000</v>
      </c>
      <c r="M38" s="45">
        <v>2800</v>
      </c>
    </row>
    <row r="39" spans="1:13" ht="76.5" customHeight="1" thickBot="1" x14ac:dyDescent="0.3">
      <c r="A39" s="11">
        <v>1</v>
      </c>
      <c r="B39" s="41" t="s">
        <v>173</v>
      </c>
      <c r="C39" s="52" t="s">
        <v>226</v>
      </c>
      <c r="D39" s="41" t="s">
        <v>162</v>
      </c>
      <c r="E39" s="42" t="s">
        <v>200</v>
      </c>
      <c r="F39" s="41">
        <v>16</v>
      </c>
      <c r="G39" s="41" t="s">
        <v>201</v>
      </c>
      <c r="H39" s="41">
        <v>24</v>
      </c>
      <c r="I39" s="41">
        <v>16</v>
      </c>
      <c r="J39" s="48">
        <v>36750</v>
      </c>
      <c r="K39" s="48">
        <v>32800</v>
      </c>
      <c r="L39" s="45">
        <v>14000</v>
      </c>
      <c r="M39" s="45">
        <v>4500</v>
      </c>
    </row>
    <row r="40" spans="1:13" ht="15.75" customHeight="1" thickBot="1" x14ac:dyDescent="0.3">
      <c r="A40" s="257">
        <f>SUM(A38:A39)</f>
        <v>2</v>
      </c>
      <c r="B40" s="337" t="s">
        <v>219</v>
      </c>
      <c r="C40" s="338"/>
      <c r="D40" s="338"/>
      <c r="E40" s="339"/>
      <c r="F40" s="254">
        <f>SUM(F38:F39)</f>
        <v>40</v>
      </c>
      <c r="G40" s="253"/>
      <c r="H40" s="254">
        <f>SUM(H38:H39)</f>
        <v>52</v>
      </c>
      <c r="I40" s="296">
        <f>SUM(I38:I39)</f>
        <v>21</v>
      </c>
      <c r="J40" s="255">
        <f>SUM(J38:J39)</f>
        <v>95025</v>
      </c>
      <c r="K40" s="255">
        <f t="shared" ref="K40:M40" si="3">SUM(K38:K39)</f>
        <v>94200</v>
      </c>
      <c r="L40" s="255">
        <f t="shared" si="3"/>
        <v>35000</v>
      </c>
      <c r="M40" s="255">
        <f t="shared" si="3"/>
        <v>7300</v>
      </c>
    </row>
    <row r="41" spans="1:13" ht="15.75" thickBot="1" x14ac:dyDescent="0.3">
      <c r="A41" s="354" t="s">
        <v>8</v>
      </c>
      <c r="B41" s="355"/>
      <c r="C41" s="355"/>
      <c r="D41" s="355"/>
      <c r="E41" s="355"/>
      <c r="F41" s="355"/>
      <c r="G41" s="355"/>
      <c r="H41" s="37"/>
      <c r="I41" s="25"/>
      <c r="J41" s="255" t="s">
        <v>11</v>
      </c>
      <c r="K41" s="255">
        <f>+K40*1.1</f>
        <v>103620.00000000001</v>
      </c>
      <c r="L41" s="255" t="s">
        <v>11</v>
      </c>
      <c r="M41" s="255" t="s">
        <v>11</v>
      </c>
    </row>
    <row r="42" spans="1:13" ht="15.75" thickBot="1" x14ac:dyDescent="0.3">
      <c r="A42" s="356" t="s">
        <v>24</v>
      </c>
      <c r="B42" s="357"/>
      <c r="C42" s="357"/>
      <c r="D42" s="357"/>
      <c r="E42" s="357"/>
      <c r="F42" s="357"/>
      <c r="G42" s="357"/>
      <c r="H42" s="26"/>
      <c r="I42" s="26"/>
      <c r="J42" s="329">
        <f>+J40+K41+L40+M40</f>
        <v>240945</v>
      </c>
      <c r="K42" s="330"/>
      <c r="L42" s="330"/>
      <c r="M42" s="331"/>
    </row>
    <row r="44" spans="1:13" x14ac:dyDescent="0.25">
      <c r="A44" s="321" t="s">
        <v>38</v>
      </c>
      <c r="B44" s="322"/>
      <c r="C44" s="322"/>
    </row>
    <row r="45" spans="1:13" ht="15.75" thickBot="1" x14ac:dyDescent="0.3">
      <c r="A45" s="305"/>
      <c r="B45" s="306"/>
      <c r="C45" s="306"/>
    </row>
    <row r="46" spans="1:13" ht="15.75" thickBot="1" x14ac:dyDescent="0.3">
      <c r="A46" s="315" t="s">
        <v>0</v>
      </c>
      <c r="B46" s="319" t="s">
        <v>33</v>
      </c>
      <c r="C46" s="320"/>
      <c r="D46" s="345" t="s">
        <v>1</v>
      </c>
      <c r="E46" s="345" t="s">
        <v>14</v>
      </c>
      <c r="F46" s="345" t="s">
        <v>21</v>
      </c>
      <c r="G46" s="315" t="s">
        <v>2</v>
      </c>
      <c r="H46" s="335" t="s">
        <v>6</v>
      </c>
      <c r="I46" s="336"/>
      <c r="J46" s="311" t="s">
        <v>17</v>
      </c>
      <c r="K46" s="311" t="s">
        <v>18</v>
      </c>
      <c r="L46" s="311" t="s">
        <v>180</v>
      </c>
      <c r="M46" s="311" t="s">
        <v>181</v>
      </c>
    </row>
    <row r="47" spans="1:13" x14ac:dyDescent="0.25">
      <c r="A47" s="325"/>
      <c r="B47" s="315" t="s">
        <v>3</v>
      </c>
      <c r="C47" s="315" t="s">
        <v>4</v>
      </c>
      <c r="D47" s="346"/>
      <c r="E47" s="346"/>
      <c r="F47" s="346"/>
      <c r="G47" s="349"/>
      <c r="H47" s="351" t="s">
        <v>5</v>
      </c>
      <c r="I47" s="317" t="s">
        <v>48</v>
      </c>
      <c r="J47" s="327"/>
      <c r="K47" s="312"/>
      <c r="L47" s="327"/>
      <c r="M47" s="312"/>
    </row>
    <row r="48" spans="1:13" ht="17.25" customHeight="1" thickBot="1" x14ac:dyDescent="0.3">
      <c r="A48" s="316"/>
      <c r="B48" s="316"/>
      <c r="C48" s="316"/>
      <c r="D48" s="347"/>
      <c r="E48" s="347"/>
      <c r="F48" s="347"/>
      <c r="G48" s="350"/>
      <c r="H48" s="352"/>
      <c r="I48" s="318"/>
      <c r="J48" s="328"/>
      <c r="K48" s="313"/>
      <c r="L48" s="328"/>
      <c r="M48" s="313"/>
    </row>
    <row r="49" spans="1:13" ht="43.5" thickBot="1" x14ac:dyDescent="0.3">
      <c r="A49" s="12">
        <v>1</v>
      </c>
      <c r="B49" s="61" t="s">
        <v>223</v>
      </c>
      <c r="C49" s="301" t="s">
        <v>224</v>
      </c>
      <c r="D49" s="41" t="s">
        <v>177</v>
      </c>
      <c r="E49" s="51" t="s">
        <v>222</v>
      </c>
      <c r="F49" s="51">
        <v>16</v>
      </c>
      <c r="G49" s="41" t="s">
        <v>31</v>
      </c>
      <c r="H49" s="24">
        <v>14</v>
      </c>
      <c r="I49" s="24">
        <v>26</v>
      </c>
      <c r="J49" s="45">
        <v>46669</v>
      </c>
      <c r="K49" s="45">
        <v>33200</v>
      </c>
      <c r="L49" s="45">
        <f>16222.07*2</f>
        <v>32444.14</v>
      </c>
      <c r="M49" s="45">
        <v>5000</v>
      </c>
    </row>
    <row r="50" spans="1:13" ht="15.75" thickBot="1" x14ac:dyDescent="0.3">
      <c r="A50" s="302">
        <f>SUM(A49:A49)</f>
        <v>1</v>
      </c>
      <c r="B50" s="337" t="s">
        <v>219</v>
      </c>
      <c r="C50" s="338"/>
      <c r="D50" s="338"/>
      <c r="E50" s="339"/>
      <c r="F50" s="297">
        <f>SUM(F49:F49)</f>
        <v>16</v>
      </c>
      <c r="G50" s="298"/>
      <c r="H50" s="297">
        <f t="shared" ref="H50:M50" si="4">SUM(H49:H49)</f>
        <v>14</v>
      </c>
      <c r="I50" s="297">
        <f t="shared" si="4"/>
        <v>26</v>
      </c>
      <c r="J50" s="300">
        <f t="shared" si="4"/>
        <v>46669</v>
      </c>
      <c r="K50" s="300">
        <f t="shared" si="4"/>
        <v>33200</v>
      </c>
      <c r="L50" s="300">
        <f t="shared" si="4"/>
        <v>32444.14</v>
      </c>
      <c r="M50" s="300">
        <f t="shared" si="4"/>
        <v>5000</v>
      </c>
    </row>
    <row r="51" spans="1:13" ht="15.75" thickBot="1" x14ac:dyDescent="0.3">
      <c r="A51" s="340" t="s">
        <v>8</v>
      </c>
      <c r="B51" s="341"/>
      <c r="C51" s="341"/>
      <c r="D51" s="341"/>
      <c r="E51" s="341"/>
      <c r="F51" s="341"/>
      <c r="G51" s="342"/>
      <c r="H51" s="37"/>
      <c r="I51" s="37"/>
      <c r="J51" s="300" t="s">
        <v>11</v>
      </c>
      <c r="K51" s="299">
        <f>+K50*1.1</f>
        <v>36520</v>
      </c>
      <c r="L51" s="299"/>
      <c r="M51" s="299"/>
    </row>
    <row r="52" spans="1:13" ht="15" customHeight="1" thickBot="1" x14ac:dyDescent="0.3">
      <c r="A52" s="337" t="s">
        <v>24</v>
      </c>
      <c r="B52" s="343"/>
      <c r="C52" s="343"/>
      <c r="D52" s="343"/>
      <c r="E52" s="343"/>
      <c r="F52" s="343"/>
      <c r="G52" s="344"/>
      <c r="H52" s="40"/>
      <c r="I52" s="40"/>
      <c r="J52" s="329">
        <f>+J50+K51+L50+M50</f>
        <v>120633.14</v>
      </c>
      <c r="K52" s="330"/>
      <c r="L52" s="330"/>
      <c r="M52" s="331"/>
    </row>
    <row r="53" spans="1:13" ht="15" customHeight="1" x14ac:dyDescent="0.25">
      <c r="A53" s="71"/>
      <c r="B53" s="72"/>
      <c r="C53" s="72"/>
      <c r="D53" s="72"/>
      <c r="E53" s="72"/>
      <c r="F53" s="72"/>
      <c r="G53" s="72"/>
      <c r="H53" s="303"/>
      <c r="I53" s="303"/>
      <c r="J53" s="74"/>
      <c r="K53" s="74"/>
      <c r="L53" s="74"/>
      <c r="M53" s="74"/>
    </row>
    <row r="54" spans="1:13" ht="15" customHeight="1" x14ac:dyDescent="0.25">
      <c r="A54" s="71"/>
      <c r="B54" s="72"/>
      <c r="C54" s="72"/>
      <c r="D54" s="72"/>
      <c r="E54" s="72"/>
      <c r="F54" s="72"/>
      <c r="G54" s="72"/>
      <c r="H54" s="303"/>
      <c r="I54" s="303"/>
      <c r="J54" s="74"/>
      <c r="K54" s="74"/>
      <c r="L54" s="74"/>
      <c r="M54" s="74"/>
    </row>
    <row r="55" spans="1:13" ht="15" customHeight="1" x14ac:dyDescent="0.25">
      <c r="A55" s="71"/>
      <c r="B55" s="72"/>
      <c r="C55" s="72"/>
      <c r="D55" s="72"/>
      <c r="E55" s="72"/>
      <c r="F55" s="72"/>
      <c r="G55" s="72"/>
      <c r="H55" s="303"/>
      <c r="I55" s="303"/>
      <c r="J55" s="74"/>
      <c r="K55" s="74"/>
      <c r="L55" s="74"/>
      <c r="M55" s="74"/>
    </row>
    <row r="56" spans="1:13" ht="15" customHeight="1" x14ac:dyDescent="0.25">
      <c r="A56" s="358" t="s">
        <v>19</v>
      </c>
      <c r="B56" s="358"/>
      <c r="C56" s="358"/>
      <c r="D56" s="358"/>
      <c r="E56" s="358"/>
      <c r="F56" s="358"/>
      <c r="G56" s="358"/>
      <c r="H56" s="303"/>
      <c r="I56" s="303"/>
      <c r="J56" s="74"/>
      <c r="K56" s="74"/>
      <c r="L56" s="74"/>
      <c r="M56" s="74"/>
    </row>
    <row r="57" spans="1:13" ht="15" customHeight="1" x14ac:dyDescent="0.25">
      <c r="A57" s="71"/>
      <c r="B57" s="72"/>
      <c r="C57" s="72"/>
      <c r="D57" s="72"/>
      <c r="E57" s="72"/>
      <c r="F57" s="72"/>
      <c r="G57" s="72"/>
      <c r="H57" s="303"/>
      <c r="I57" s="303"/>
      <c r="J57" s="74"/>
      <c r="K57" s="74"/>
      <c r="L57" s="74"/>
      <c r="M57" s="74"/>
    </row>
    <row r="58" spans="1:13" ht="15" customHeight="1" x14ac:dyDescent="0.25">
      <c r="A58" s="71"/>
      <c r="B58" s="72"/>
      <c r="C58" s="72"/>
      <c r="D58" s="72"/>
      <c r="E58" s="72"/>
      <c r="F58" s="72"/>
      <c r="G58" s="72"/>
      <c r="H58" s="303"/>
      <c r="I58" s="303"/>
      <c r="J58" s="74"/>
      <c r="K58" s="74"/>
      <c r="L58" s="74"/>
      <c r="M58" s="74"/>
    </row>
    <row r="59" spans="1:13" ht="15" customHeight="1" x14ac:dyDescent="0.25">
      <c r="A59" s="71"/>
      <c r="B59" s="72"/>
      <c r="C59" s="72"/>
      <c r="D59" s="72"/>
      <c r="E59" s="321" t="s">
        <v>25</v>
      </c>
      <c r="F59" s="321"/>
      <c r="G59" s="304">
        <f>+J50+J40+J27+J14</f>
        <v>305170</v>
      </c>
      <c r="H59" s="303"/>
      <c r="I59" s="303"/>
      <c r="J59" s="74"/>
      <c r="K59" s="74"/>
      <c r="L59" s="74"/>
      <c r="M59" s="74"/>
    </row>
    <row r="60" spans="1:13" x14ac:dyDescent="0.25">
      <c r="A60" s="326" t="s">
        <v>29</v>
      </c>
      <c r="B60" s="326"/>
      <c r="C60" s="295">
        <f>+A14+A27+A40+A50</f>
        <v>7</v>
      </c>
      <c r="E60" s="228" t="s">
        <v>190</v>
      </c>
      <c r="F60" s="14"/>
      <c r="G60" s="258">
        <f>+K14+K27+K40+K50</f>
        <v>344020</v>
      </c>
      <c r="H60" s="34"/>
    </row>
    <row r="61" spans="1:13" x14ac:dyDescent="0.25">
      <c r="A61" s="4" t="s">
        <v>50</v>
      </c>
      <c r="B61" s="2"/>
      <c r="C61" s="229">
        <f>+F14+F27+F40+F50</f>
        <v>120</v>
      </c>
      <c r="E61" s="4" t="s">
        <v>183</v>
      </c>
      <c r="F61" s="15"/>
      <c r="G61" s="258">
        <f>+L14+L27+L40+L50</f>
        <v>156255.28999999998</v>
      </c>
      <c r="H61" s="34"/>
    </row>
    <row r="62" spans="1:13" x14ac:dyDescent="0.25">
      <c r="A62" s="4" t="s">
        <v>7</v>
      </c>
      <c r="B62" s="4"/>
      <c r="C62" s="35">
        <f>+H14+H27+H40+H50</f>
        <v>113</v>
      </c>
      <c r="E62" s="4" t="s">
        <v>182</v>
      </c>
      <c r="G62" s="258">
        <f>+M14+M27+M40+M50</f>
        <v>29400</v>
      </c>
      <c r="H62" s="34"/>
    </row>
    <row r="63" spans="1:13" ht="28.5" customHeight="1" x14ac:dyDescent="0.25">
      <c r="A63" s="334" t="s">
        <v>49</v>
      </c>
      <c r="B63" s="334"/>
      <c r="C63" s="214">
        <f>+I14+I27+I40+I50</f>
        <v>108</v>
      </c>
      <c r="G63" s="259"/>
      <c r="H63" s="34"/>
    </row>
    <row r="64" spans="1:13" x14ac:dyDescent="0.25">
      <c r="A64" s="326" t="s">
        <v>13</v>
      </c>
      <c r="B64" s="326"/>
      <c r="C64" s="214">
        <f>+C62+C63</f>
        <v>221</v>
      </c>
      <c r="E64" s="353" t="s">
        <v>20</v>
      </c>
      <c r="F64" s="353"/>
      <c r="G64" s="9">
        <f>SUM(G59:G62)</f>
        <v>834845.29</v>
      </c>
      <c r="H64" s="34"/>
    </row>
    <row r="68" spans="1:7" x14ac:dyDescent="0.25">
      <c r="A68" s="359" t="s">
        <v>23</v>
      </c>
      <c r="B68" s="359"/>
      <c r="C68" s="359"/>
      <c r="D68" s="359"/>
      <c r="E68" s="359"/>
      <c r="F68" s="359"/>
      <c r="G68" s="359"/>
    </row>
    <row r="70" spans="1:7" x14ac:dyDescent="0.25">
      <c r="B70" s="4" t="s">
        <v>29</v>
      </c>
      <c r="C70" s="229">
        <f>+C60</f>
        <v>7</v>
      </c>
      <c r="D70" s="4" t="s">
        <v>15</v>
      </c>
      <c r="E70" s="217">
        <f>+C62</f>
        <v>113</v>
      </c>
    </row>
    <row r="71" spans="1:7" x14ac:dyDescent="0.25">
      <c r="B71" s="98"/>
      <c r="C71" s="229"/>
      <c r="D71" s="4" t="s">
        <v>22</v>
      </c>
      <c r="E71" s="217">
        <f>+C63</f>
        <v>108</v>
      </c>
    </row>
  </sheetData>
  <mergeCells count="90"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28:G28"/>
    <mergeCell ref="A29:G29"/>
    <mergeCell ref="J29:M29"/>
    <mergeCell ref="A33:E33"/>
    <mergeCell ref="A35:A3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FDCA-63B7-47DA-80DE-FBB619B510F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M51"/>
  <sheetViews>
    <sheetView workbookViewId="0">
      <selection activeCell="B10" sqref="B10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7109375" customWidth="1"/>
    <col min="11" max="11" width="13.5703125" customWidth="1"/>
    <col min="13" max="13" width="12.28515625" customWidth="1"/>
  </cols>
  <sheetData>
    <row r="1" spans="1:13" ht="15" customHeight="1" x14ac:dyDescent="0.25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5" customHeight="1" x14ac:dyDescent="0.25">
      <c r="A2" s="314" t="s">
        <v>53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5.75" customHeight="1" x14ac:dyDescent="0.25"/>
    <row r="4" spans="1:13" ht="15.75" customHeight="1" x14ac:dyDescent="0.25">
      <c r="A4" s="360" t="s">
        <v>186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x14ac:dyDescent="0.25">
      <c r="A5" s="361"/>
      <c r="B5" s="361"/>
      <c r="C5" s="361"/>
      <c r="D5" s="361"/>
      <c r="E5" s="361"/>
      <c r="F5" s="361"/>
      <c r="G5" s="361"/>
      <c r="H5" s="361"/>
      <c r="I5" s="361"/>
    </row>
    <row r="6" spans="1:13" ht="15.75" customHeight="1" thickBot="1" x14ac:dyDescent="0.3">
      <c r="A6" s="321" t="s">
        <v>38</v>
      </c>
      <c r="B6" s="322"/>
      <c r="C6" s="322"/>
    </row>
    <row r="7" spans="1:13" ht="15.75" customHeight="1" thickBot="1" x14ac:dyDescent="0.3">
      <c r="A7" s="315" t="s">
        <v>0</v>
      </c>
      <c r="B7" s="319" t="s">
        <v>33</v>
      </c>
      <c r="C7" s="320"/>
      <c r="D7" s="345" t="s">
        <v>1</v>
      </c>
      <c r="E7" s="345" t="s">
        <v>14</v>
      </c>
      <c r="F7" s="345" t="s">
        <v>21</v>
      </c>
      <c r="G7" s="315" t="s">
        <v>2</v>
      </c>
      <c r="H7" s="335" t="s">
        <v>6</v>
      </c>
      <c r="I7" s="336"/>
      <c r="J7" s="311" t="s">
        <v>17</v>
      </c>
      <c r="K7" s="311" t="s">
        <v>18</v>
      </c>
      <c r="L7" s="311" t="s">
        <v>180</v>
      </c>
      <c r="M7" s="311" t="s">
        <v>181</v>
      </c>
    </row>
    <row r="8" spans="1:13" ht="15" customHeight="1" x14ac:dyDescent="0.25">
      <c r="A8" s="325"/>
      <c r="B8" s="315" t="s">
        <v>3</v>
      </c>
      <c r="C8" s="315" t="s">
        <v>4</v>
      </c>
      <c r="D8" s="346"/>
      <c r="E8" s="346"/>
      <c r="F8" s="346"/>
      <c r="G8" s="349"/>
      <c r="H8" s="351" t="s">
        <v>5</v>
      </c>
      <c r="I8" s="317" t="s">
        <v>48</v>
      </c>
      <c r="J8" s="327"/>
      <c r="K8" s="312"/>
      <c r="L8" s="327"/>
      <c r="M8" s="312"/>
    </row>
    <row r="9" spans="1:13" ht="19.5" customHeight="1" thickBot="1" x14ac:dyDescent="0.3">
      <c r="A9" s="316"/>
      <c r="B9" s="316"/>
      <c r="C9" s="316"/>
      <c r="D9" s="347"/>
      <c r="E9" s="347"/>
      <c r="F9" s="347"/>
      <c r="G9" s="350"/>
      <c r="H9" s="352"/>
      <c r="I9" s="318"/>
      <c r="J9" s="328"/>
      <c r="K9" s="313"/>
      <c r="L9" s="328"/>
      <c r="M9" s="313"/>
    </row>
    <row r="10" spans="1:13" ht="48" customHeight="1" thickBot="1" x14ac:dyDescent="0.3">
      <c r="A10" s="12">
        <v>1</v>
      </c>
      <c r="B10" s="294" t="s">
        <v>202</v>
      </c>
      <c r="C10" s="52" t="s">
        <v>208</v>
      </c>
      <c r="D10" s="41" t="s">
        <v>177</v>
      </c>
      <c r="E10" s="51" t="s">
        <v>213</v>
      </c>
      <c r="F10" s="51">
        <v>24</v>
      </c>
      <c r="G10" s="51" t="s">
        <v>214</v>
      </c>
      <c r="H10" s="24"/>
      <c r="I10" s="24"/>
      <c r="J10" s="45">
        <v>63720</v>
      </c>
      <c r="K10" s="45">
        <v>91200</v>
      </c>
      <c r="L10" s="45">
        <v>26150</v>
      </c>
      <c r="M10" s="45">
        <v>6500</v>
      </c>
    </row>
    <row r="11" spans="1:13" ht="31.5" customHeight="1" thickBot="1" x14ac:dyDescent="0.3">
      <c r="A11" s="11">
        <v>1</v>
      </c>
      <c r="B11" s="41"/>
      <c r="C11" s="52" t="s">
        <v>217</v>
      </c>
      <c r="D11" s="41" t="s">
        <v>177</v>
      </c>
      <c r="E11" s="51" t="s">
        <v>218</v>
      </c>
      <c r="F11" s="51">
        <v>16</v>
      </c>
      <c r="G11" s="51" t="s">
        <v>31</v>
      </c>
      <c r="H11" s="24"/>
      <c r="I11" s="24"/>
      <c r="J11" s="45">
        <v>46669</v>
      </c>
      <c r="K11" s="45">
        <v>33200</v>
      </c>
      <c r="L11" s="45">
        <f>11600+11600</f>
        <v>23200</v>
      </c>
      <c r="M11" s="45">
        <v>5200</v>
      </c>
    </row>
    <row r="12" spans="1:13" ht="15.75" customHeight="1" thickBot="1" x14ac:dyDescent="0.3">
      <c r="A12" s="11"/>
      <c r="B12" s="41"/>
      <c r="C12" s="52"/>
      <c r="D12" s="51"/>
      <c r="E12" s="223"/>
      <c r="F12" s="11"/>
      <c r="G12" s="223"/>
      <c r="H12" s="13"/>
      <c r="I12" s="13"/>
      <c r="J12" s="46"/>
      <c r="K12" s="46"/>
      <c r="L12" s="45"/>
      <c r="M12" s="45"/>
    </row>
    <row r="13" spans="1:13" ht="15.75" customHeight="1" thickBot="1" x14ac:dyDescent="0.3">
      <c r="A13" s="231">
        <f>SUM(A10:A12)</f>
        <v>2</v>
      </c>
      <c r="B13" s="337" t="s">
        <v>9</v>
      </c>
      <c r="C13" s="338"/>
      <c r="D13" s="338"/>
      <c r="E13" s="339"/>
      <c r="F13" s="224">
        <f>SUM(F10:F12)</f>
        <v>40</v>
      </c>
      <c r="G13" s="226"/>
      <c r="H13" s="224">
        <f t="shared" ref="H13:M13" si="0">SUM(H10:H12)</f>
        <v>0</v>
      </c>
      <c r="I13" s="224">
        <f t="shared" si="0"/>
        <v>0</v>
      </c>
      <c r="J13" s="230">
        <f t="shared" si="0"/>
        <v>110389</v>
      </c>
      <c r="K13" s="230">
        <f t="shared" si="0"/>
        <v>124400</v>
      </c>
      <c r="L13" s="230">
        <f t="shared" si="0"/>
        <v>49350</v>
      </c>
      <c r="M13" s="230">
        <f t="shared" si="0"/>
        <v>11700</v>
      </c>
    </row>
    <row r="14" spans="1:13" ht="15.75" thickBot="1" x14ac:dyDescent="0.3">
      <c r="A14" s="340" t="s">
        <v>8</v>
      </c>
      <c r="B14" s="341"/>
      <c r="C14" s="341"/>
      <c r="D14" s="341"/>
      <c r="E14" s="341"/>
      <c r="F14" s="341"/>
      <c r="G14" s="342"/>
      <c r="H14" s="37"/>
      <c r="I14" s="37"/>
      <c r="J14" s="230" t="s">
        <v>11</v>
      </c>
      <c r="K14" s="227">
        <f>+K13*1.1</f>
        <v>136840</v>
      </c>
      <c r="L14" s="227"/>
      <c r="M14" s="227"/>
    </row>
    <row r="15" spans="1:13" ht="15.75" thickBot="1" x14ac:dyDescent="0.3">
      <c r="A15" s="337" t="s">
        <v>24</v>
      </c>
      <c r="B15" s="343"/>
      <c r="C15" s="343"/>
      <c r="D15" s="343"/>
      <c r="E15" s="343"/>
      <c r="F15" s="343"/>
      <c r="G15" s="344"/>
      <c r="H15" s="40"/>
      <c r="I15" s="40"/>
      <c r="J15" s="329">
        <f>+J13+K14+L13+M13</f>
        <v>308279</v>
      </c>
      <c r="K15" s="330"/>
      <c r="L15" s="330"/>
      <c r="M15" s="331"/>
    </row>
    <row r="16" spans="1:13" ht="15" customHeight="1" x14ac:dyDescent="0.25"/>
    <row r="18" spans="1:13" ht="15.75" thickBot="1" x14ac:dyDescent="0.3">
      <c r="A18" s="324" t="s">
        <v>52</v>
      </c>
      <c r="B18" s="324"/>
      <c r="C18" s="324"/>
      <c r="D18" s="324"/>
      <c r="E18" s="324"/>
    </row>
    <row r="19" spans="1:13" ht="15" customHeight="1" thickBot="1" x14ac:dyDescent="0.3">
      <c r="A19" s="315" t="s">
        <v>0</v>
      </c>
      <c r="B19" s="319" t="s">
        <v>33</v>
      </c>
      <c r="C19" s="320"/>
      <c r="D19" s="345" t="s">
        <v>1</v>
      </c>
      <c r="E19" s="345" t="s">
        <v>14</v>
      </c>
      <c r="F19" s="345" t="s">
        <v>21</v>
      </c>
      <c r="G19" s="315" t="s">
        <v>2</v>
      </c>
      <c r="H19" s="335" t="s">
        <v>6</v>
      </c>
      <c r="I19" s="336"/>
      <c r="J19" s="311" t="s">
        <v>17</v>
      </c>
      <c r="K19" s="311" t="s">
        <v>18</v>
      </c>
      <c r="L19" s="311" t="s">
        <v>180</v>
      </c>
      <c r="M19" s="311" t="s">
        <v>181</v>
      </c>
    </row>
    <row r="20" spans="1:13" x14ac:dyDescent="0.25">
      <c r="A20" s="325"/>
      <c r="B20" s="315" t="s">
        <v>3</v>
      </c>
      <c r="C20" s="315" t="s">
        <v>4</v>
      </c>
      <c r="D20" s="346"/>
      <c r="E20" s="346"/>
      <c r="F20" s="346"/>
      <c r="G20" s="349"/>
      <c r="H20" s="351" t="s">
        <v>5</v>
      </c>
      <c r="I20" s="317" t="s">
        <v>48</v>
      </c>
      <c r="J20" s="327"/>
      <c r="K20" s="312"/>
      <c r="L20" s="327"/>
      <c r="M20" s="312"/>
    </row>
    <row r="21" spans="1:13" ht="15.75" thickBot="1" x14ac:dyDescent="0.3">
      <c r="A21" s="316"/>
      <c r="B21" s="316"/>
      <c r="C21" s="316"/>
      <c r="D21" s="347"/>
      <c r="E21" s="347"/>
      <c r="F21" s="347"/>
      <c r="G21" s="350"/>
      <c r="H21" s="352"/>
      <c r="I21" s="318"/>
      <c r="J21" s="328"/>
      <c r="K21" s="313"/>
      <c r="L21" s="328"/>
      <c r="M21" s="313"/>
    </row>
    <row r="22" spans="1:13" ht="43.5" thickBot="1" x14ac:dyDescent="0.3">
      <c r="A22" s="12">
        <v>1</v>
      </c>
      <c r="B22" s="153" t="s">
        <v>173</v>
      </c>
      <c r="C22" s="52" t="s">
        <v>160</v>
      </c>
      <c r="D22" s="41" t="s">
        <v>162</v>
      </c>
      <c r="E22" s="51" t="s">
        <v>215</v>
      </c>
      <c r="F22" s="51">
        <v>24</v>
      </c>
      <c r="G22" s="51" t="s">
        <v>216</v>
      </c>
      <c r="H22" s="24"/>
      <c r="I22" s="24"/>
      <c r="J22" s="45">
        <v>52236.42</v>
      </c>
      <c r="K22" s="45">
        <v>45200</v>
      </c>
      <c r="L22" s="45">
        <v>21000</v>
      </c>
      <c r="M22" s="45">
        <v>3600</v>
      </c>
    </row>
    <row r="23" spans="1:13" ht="15.75" thickBot="1" x14ac:dyDescent="0.3">
      <c r="A23" s="11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15.75" thickBot="1" x14ac:dyDescent="0.3">
      <c r="A24" s="11"/>
      <c r="B24" s="41"/>
      <c r="C24" s="52"/>
      <c r="D24" s="51"/>
      <c r="E24" s="285"/>
      <c r="F24" s="11"/>
      <c r="G24" s="285"/>
      <c r="H24" s="13"/>
      <c r="I24" s="13"/>
      <c r="J24" s="46"/>
      <c r="K24" s="46"/>
      <c r="L24" s="45"/>
      <c r="M24" s="45"/>
    </row>
    <row r="25" spans="1:13" ht="15.75" thickBot="1" x14ac:dyDescent="0.3">
      <c r="A25" s="290">
        <f>SUM(A22:A24)</f>
        <v>1</v>
      </c>
      <c r="B25" s="337" t="s">
        <v>9</v>
      </c>
      <c r="C25" s="338"/>
      <c r="D25" s="338"/>
      <c r="E25" s="339"/>
      <c r="F25" s="286">
        <f>SUM(F22:F24)</f>
        <v>24</v>
      </c>
      <c r="G25" s="287"/>
      <c r="H25" s="286">
        <f>SUM(H22:H24)</f>
        <v>0</v>
      </c>
      <c r="I25" s="286">
        <f>SUM(I22:I24)</f>
        <v>0</v>
      </c>
      <c r="J25" s="289">
        <f>SUM(J22:J24)</f>
        <v>52236.42</v>
      </c>
      <c r="K25" s="289">
        <f>SUM(K22:K24)</f>
        <v>45200</v>
      </c>
      <c r="L25" s="289">
        <f t="shared" ref="L25:M25" si="1">SUM(L22:L24)</f>
        <v>21000</v>
      </c>
      <c r="M25" s="289">
        <f t="shared" si="1"/>
        <v>3600</v>
      </c>
    </row>
    <row r="26" spans="1:13" ht="15.75" thickBot="1" x14ac:dyDescent="0.3">
      <c r="A26" s="340" t="s">
        <v>8</v>
      </c>
      <c r="B26" s="341"/>
      <c r="C26" s="341"/>
      <c r="D26" s="341"/>
      <c r="E26" s="341"/>
      <c r="F26" s="341"/>
      <c r="G26" s="342"/>
      <c r="H26" s="37"/>
      <c r="I26" s="37"/>
      <c r="J26" s="289" t="s">
        <v>11</v>
      </c>
      <c r="K26" s="288">
        <f>+K25*1.1</f>
        <v>49720.000000000007</v>
      </c>
      <c r="L26" s="288"/>
      <c r="M26" s="288"/>
    </row>
    <row r="27" spans="1:13" ht="15.75" thickBot="1" x14ac:dyDescent="0.3">
      <c r="A27" s="337" t="s">
        <v>24</v>
      </c>
      <c r="B27" s="343"/>
      <c r="C27" s="343"/>
      <c r="D27" s="343"/>
      <c r="E27" s="343"/>
      <c r="F27" s="343"/>
      <c r="G27" s="344"/>
      <c r="H27" s="40"/>
      <c r="I27" s="40"/>
      <c r="J27" s="329">
        <f>+J25+K26+L25+M25</f>
        <v>126556.42000000001</v>
      </c>
      <c r="K27" s="330"/>
      <c r="L27" s="330"/>
      <c r="M27" s="331"/>
    </row>
    <row r="28" spans="1:13" x14ac:dyDescent="0.25">
      <c r="B28" s="5"/>
      <c r="D28" s="225"/>
      <c r="E28" s="225"/>
      <c r="F28" s="225"/>
      <c r="G28" s="225"/>
      <c r="H28" s="225"/>
    </row>
    <row r="29" spans="1:13" x14ac:dyDescent="0.25">
      <c r="A29" s="326" t="s">
        <v>29</v>
      </c>
      <c r="B29" s="326"/>
      <c r="C29" s="222"/>
      <c r="E29" s="321" t="s">
        <v>25</v>
      </c>
      <c r="F29" s="321"/>
      <c r="G29" s="3"/>
      <c r="H29" s="34"/>
    </row>
    <row r="30" spans="1:13" x14ac:dyDescent="0.25">
      <c r="A30" s="326" t="s">
        <v>155</v>
      </c>
      <c r="B30" s="326"/>
      <c r="C30" s="222"/>
      <c r="E30" s="228" t="s">
        <v>26</v>
      </c>
      <c r="F30" s="14"/>
      <c r="G30" s="3"/>
      <c r="H30" s="34"/>
    </row>
    <row r="31" spans="1:13" x14ac:dyDescent="0.25">
      <c r="A31" s="4" t="s">
        <v>50</v>
      </c>
      <c r="B31" s="2"/>
      <c r="C31" s="229"/>
      <c r="E31" s="4" t="s">
        <v>183</v>
      </c>
      <c r="F31" s="15"/>
      <c r="G31" s="3"/>
      <c r="H31" s="34"/>
    </row>
    <row r="32" spans="1:13" x14ac:dyDescent="0.25">
      <c r="A32" s="4" t="s">
        <v>7</v>
      </c>
      <c r="B32" s="4"/>
      <c r="C32" s="35"/>
      <c r="E32" s="4" t="s">
        <v>182</v>
      </c>
      <c r="G32" s="3"/>
      <c r="H32" s="34"/>
    </row>
    <row r="33" spans="1:9" ht="28.5" customHeight="1" x14ac:dyDescent="0.25">
      <c r="A33" s="334" t="s">
        <v>49</v>
      </c>
      <c r="B33" s="334"/>
      <c r="C33" s="214"/>
      <c r="H33" s="34"/>
    </row>
    <row r="34" spans="1:9" x14ac:dyDescent="0.25">
      <c r="A34" s="326" t="s">
        <v>13</v>
      </c>
      <c r="B34" s="326"/>
      <c r="C34" s="214"/>
      <c r="E34" s="353" t="s">
        <v>20</v>
      </c>
      <c r="F34" s="353"/>
      <c r="G34" s="9">
        <f>+G29+G30+G31+G32</f>
        <v>0</v>
      </c>
      <c r="H34" s="34"/>
    </row>
    <row r="37" spans="1:9" x14ac:dyDescent="0.25">
      <c r="C37" s="44" t="s">
        <v>23</v>
      </c>
      <c r="D37" s="43"/>
    </row>
    <row r="39" spans="1:9" x14ac:dyDescent="0.25">
      <c r="B39" s="4" t="s">
        <v>29</v>
      </c>
      <c r="C39" s="229">
        <f>+C29</f>
        <v>0</v>
      </c>
      <c r="D39" s="4" t="s">
        <v>15</v>
      </c>
      <c r="E39" s="217">
        <f>+C32</f>
        <v>0</v>
      </c>
    </row>
    <row r="40" spans="1:9" x14ac:dyDescent="0.25">
      <c r="B40" s="98" t="s">
        <v>155</v>
      </c>
      <c r="C40" s="229">
        <f>+C30</f>
        <v>0</v>
      </c>
      <c r="D40" s="4" t="s">
        <v>22</v>
      </c>
      <c r="E40" s="217">
        <f>+C33</f>
        <v>0</v>
      </c>
    </row>
    <row r="42" spans="1:9" x14ac:dyDescent="0.25">
      <c r="D42" s="2"/>
      <c r="E42" s="2"/>
      <c r="F42" s="2"/>
      <c r="G42" s="2"/>
      <c r="H42" s="2"/>
      <c r="I42" s="2"/>
    </row>
    <row r="43" spans="1:9" x14ac:dyDescent="0.25">
      <c r="D43" s="2"/>
      <c r="E43" s="2"/>
      <c r="F43" s="2"/>
      <c r="G43" s="2"/>
      <c r="H43" s="2"/>
      <c r="I43" s="2"/>
    </row>
    <row r="44" spans="1:9" x14ac:dyDescent="0.25">
      <c r="D44" s="2"/>
      <c r="E44" s="2"/>
      <c r="F44" s="2"/>
      <c r="G44" s="2"/>
      <c r="H44" s="2"/>
      <c r="I44" s="2"/>
    </row>
    <row r="45" spans="1:9" x14ac:dyDescent="0.25">
      <c r="D45" s="2"/>
      <c r="E45" s="2"/>
      <c r="F45" s="2"/>
      <c r="G45" s="2"/>
      <c r="H45" s="2"/>
      <c r="I45" s="2"/>
    </row>
    <row r="46" spans="1:9" x14ac:dyDescent="0.25">
      <c r="D46" s="2"/>
      <c r="E46" s="2"/>
      <c r="F46" s="2"/>
      <c r="G46" s="2"/>
      <c r="H46" s="2"/>
      <c r="I46" s="2"/>
    </row>
    <row r="47" spans="1:9" x14ac:dyDescent="0.25">
      <c r="D47" s="2"/>
      <c r="E47" s="2"/>
      <c r="F47" s="2"/>
      <c r="G47" s="2"/>
      <c r="H47" s="2"/>
      <c r="I47" s="2"/>
    </row>
    <row r="48" spans="1:9" x14ac:dyDescent="0.25">
      <c r="D48" s="2"/>
      <c r="E48" s="2"/>
      <c r="F48" s="2"/>
      <c r="G48" s="2"/>
      <c r="H48" s="2"/>
      <c r="I48" s="2"/>
    </row>
    <row r="49" spans="4:9" x14ac:dyDescent="0.25">
      <c r="D49" s="2"/>
      <c r="E49" s="2"/>
      <c r="F49" s="2"/>
      <c r="G49" s="2"/>
      <c r="H49" s="2"/>
      <c r="I49" s="2"/>
    </row>
    <row r="50" spans="4:9" x14ac:dyDescent="0.25">
      <c r="D50" s="2"/>
      <c r="E50" s="2"/>
      <c r="F50" s="2"/>
      <c r="G50" s="2"/>
      <c r="H50" s="2"/>
      <c r="I50" s="2"/>
    </row>
    <row r="51" spans="4:9" x14ac:dyDescent="0.25">
      <c r="D51" s="2"/>
      <c r="E51" s="2"/>
      <c r="F51" s="2"/>
      <c r="G51" s="2"/>
      <c r="H51" s="2"/>
      <c r="I51" s="2"/>
    </row>
  </sheetData>
  <mergeCells count="50">
    <mergeCell ref="J27:M27"/>
    <mergeCell ref="M19:M21"/>
    <mergeCell ref="B20:B21"/>
    <mergeCell ref="C20:C21"/>
    <mergeCell ref="H20:H21"/>
    <mergeCell ref="I20:I21"/>
    <mergeCell ref="G19:G21"/>
    <mergeCell ref="H19:I19"/>
    <mergeCell ref="J19:J21"/>
    <mergeCell ref="K19:K21"/>
    <mergeCell ref="L19:L21"/>
    <mergeCell ref="B19:C19"/>
    <mergeCell ref="D19:D21"/>
    <mergeCell ref="E19:E21"/>
    <mergeCell ref="F19:F21"/>
    <mergeCell ref="A34:B34"/>
    <mergeCell ref="E34:F34"/>
    <mergeCell ref="A30:B30"/>
    <mergeCell ref="A33:B33"/>
    <mergeCell ref="B25:E25"/>
    <mergeCell ref="A26:G26"/>
    <mergeCell ref="A27:G27"/>
    <mergeCell ref="A29:B29"/>
    <mergeCell ref="E29:F29"/>
    <mergeCell ref="A19:A21"/>
    <mergeCell ref="A1:M1"/>
    <mergeCell ref="A2:M2"/>
    <mergeCell ref="A4:M4"/>
    <mergeCell ref="J15:M15"/>
    <mergeCell ref="A5:I5"/>
    <mergeCell ref="L7:L9"/>
    <mergeCell ref="M7:M9"/>
    <mergeCell ref="B13:E13"/>
    <mergeCell ref="A14:G14"/>
    <mergeCell ref="B8:B9"/>
    <mergeCell ref="J7:J9"/>
    <mergeCell ref="K7:K9"/>
    <mergeCell ref="A15:G15"/>
    <mergeCell ref="C8:C9"/>
    <mergeCell ref="A6:C6"/>
    <mergeCell ref="A18:E18"/>
    <mergeCell ref="H8:H9"/>
    <mergeCell ref="I8:I9"/>
    <mergeCell ref="A7:A9"/>
    <mergeCell ref="B7:C7"/>
    <mergeCell ref="D7:D9"/>
    <mergeCell ref="E7:E9"/>
    <mergeCell ref="F7:F9"/>
    <mergeCell ref="G7:G9"/>
    <mergeCell ref="H7:I7"/>
  </mergeCells>
  <pageMargins left="0.25" right="0.25" top="0.75" bottom="0.75" header="0.3" footer="0.3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M43"/>
  <sheetViews>
    <sheetView zoomScaleNormal="100" workbookViewId="0">
      <selection activeCell="K39" sqref="K39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5" customHeight="1" x14ac:dyDescent="0.25">
      <c r="A2" s="314" t="s">
        <v>37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5.75" customHeight="1" x14ac:dyDescent="0.25">
      <c r="C3" s="348" t="s">
        <v>189</v>
      </c>
      <c r="D3" s="348"/>
      <c r="E3" s="348"/>
      <c r="F3" s="348"/>
      <c r="G3" s="348"/>
      <c r="H3" s="348"/>
      <c r="I3" s="348"/>
      <c r="J3" s="348"/>
      <c r="K3" s="348"/>
      <c r="L3" s="55"/>
      <c r="M3" s="55"/>
    </row>
    <row r="4" spans="1:13" ht="16.5" customHeight="1" x14ac:dyDescent="0.25"/>
    <row r="5" spans="1:13" ht="16.5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13" x14ac:dyDescent="0.25">
      <c r="A6" s="66"/>
      <c r="B6" s="66"/>
      <c r="C6" s="66"/>
      <c r="D6" s="66"/>
      <c r="E6" s="66"/>
      <c r="F6" s="66"/>
      <c r="G6" s="66"/>
      <c r="H6" s="66"/>
      <c r="I6" s="66"/>
    </row>
    <row r="7" spans="1:13" ht="15" customHeight="1" thickBot="1" x14ac:dyDescent="0.3"/>
    <row r="8" spans="1:13" ht="15.75" thickBot="1" x14ac:dyDescent="0.3">
      <c r="A8" s="315" t="s">
        <v>0</v>
      </c>
      <c r="B8" s="319" t="s">
        <v>33</v>
      </c>
      <c r="C8" s="320"/>
      <c r="D8" s="345" t="s">
        <v>1</v>
      </c>
      <c r="E8" s="345" t="s">
        <v>14</v>
      </c>
      <c r="F8" s="345" t="s">
        <v>21</v>
      </c>
      <c r="G8" s="315" t="s">
        <v>2</v>
      </c>
      <c r="H8" s="335" t="s">
        <v>6</v>
      </c>
      <c r="I8" s="336"/>
      <c r="J8" s="311" t="s">
        <v>17</v>
      </c>
      <c r="K8" s="311" t="s">
        <v>18</v>
      </c>
      <c r="L8" s="311" t="s">
        <v>180</v>
      </c>
      <c r="M8" s="311" t="s">
        <v>181</v>
      </c>
    </row>
    <row r="9" spans="1:13" ht="15.75" customHeight="1" x14ac:dyDescent="0.25">
      <c r="A9" s="325"/>
      <c r="B9" s="315" t="s">
        <v>3</v>
      </c>
      <c r="C9" s="315" t="s">
        <v>4</v>
      </c>
      <c r="D9" s="346"/>
      <c r="E9" s="346"/>
      <c r="F9" s="346"/>
      <c r="G9" s="349"/>
      <c r="H9" s="351" t="s">
        <v>5</v>
      </c>
      <c r="I9" s="317" t="s">
        <v>48</v>
      </c>
      <c r="J9" s="327"/>
      <c r="K9" s="312"/>
      <c r="L9" s="327"/>
      <c r="M9" s="312"/>
    </row>
    <row r="10" spans="1:13" ht="19.5" customHeight="1" thickBot="1" x14ac:dyDescent="0.3">
      <c r="A10" s="316"/>
      <c r="B10" s="316"/>
      <c r="C10" s="316"/>
      <c r="D10" s="347"/>
      <c r="E10" s="347"/>
      <c r="F10" s="347"/>
      <c r="G10" s="350"/>
      <c r="H10" s="352"/>
      <c r="I10" s="318"/>
      <c r="J10" s="328"/>
      <c r="K10" s="313"/>
      <c r="L10" s="328"/>
      <c r="M10" s="313"/>
    </row>
    <row r="11" spans="1:13" ht="34.5" customHeight="1" thickBot="1" x14ac:dyDescent="0.3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4.25" customHeight="1" thickBot="1" x14ac:dyDescent="0.3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40.5" customHeight="1" thickBot="1" x14ac:dyDescent="0.3">
      <c r="A13" s="11"/>
      <c r="B13" s="41"/>
      <c r="C13" s="52"/>
      <c r="D13" s="51"/>
      <c r="E13" s="223"/>
      <c r="F13" s="11"/>
      <c r="G13" s="223"/>
      <c r="H13" s="13"/>
      <c r="I13" s="13"/>
      <c r="J13" s="46"/>
      <c r="K13" s="46"/>
      <c r="L13" s="45"/>
      <c r="M13" s="45"/>
    </row>
    <row r="14" spans="1:13" ht="15.75" thickBot="1" x14ac:dyDescent="0.3">
      <c r="A14" s="231">
        <f>SUM(A11:A13)</f>
        <v>0</v>
      </c>
      <c r="B14" s="337" t="s">
        <v>9</v>
      </c>
      <c r="C14" s="338"/>
      <c r="D14" s="338"/>
      <c r="E14" s="339"/>
      <c r="F14" s="224">
        <f>SUM(F11:F13)</f>
        <v>0</v>
      </c>
      <c r="G14" s="226"/>
      <c r="H14" s="224">
        <f>SUM(H11:H13)</f>
        <v>0</v>
      </c>
      <c r="I14" s="224">
        <f>SUM(I11:I13)</f>
        <v>0</v>
      </c>
      <c r="J14" s="230">
        <f>SUM(J11:J13)</f>
        <v>0</v>
      </c>
      <c r="K14" s="230">
        <f>SUM(K11:K13)</f>
        <v>0</v>
      </c>
      <c r="L14" s="230">
        <f t="shared" ref="L14:M14" si="0">SUM(L11:L13)</f>
        <v>0</v>
      </c>
      <c r="M14" s="230">
        <f t="shared" si="0"/>
        <v>0</v>
      </c>
    </row>
    <row r="15" spans="1:13" ht="15.75" thickBot="1" x14ac:dyDescent="0.3">
      <c r="A15" s="340" t="s">
        <v>8</v>
      </c>
      <c r="B15" s="341"/>
      <c r="C15" s="341"/>
      <c r="D15" s="341"/>
      <c r="E15" s="341"/>
      <c r="F15" s="341"/>
      <c r="G15" s="342"/>
      <c r="H15" s="37"/>
      <c r="I15" s="37"/>
      <c r="J15" s="230" t="s">
        <v>11</v>
      </c>
      <c r="K15" s="227">
        <f>+K14*1.1</f>
        <v>0</v>
      </c>
      <c r="L15" s="227"/>
      <c r="M15" s="227"/>
    </row>
    <row r="16" spans="1:13" ht="15.75" customHeight="1" thickBot="1" x14ac:dyDescent="0.3">
      <c r="A16" s="337" t="s">
        <v>24</v>
      </c>
      <c r="B16" s="343"/>
      <c r="C16" s="343"/>
      <c r="D16" s="343"/>
      <c r="E16" s="343"/>
      <c r="F16" s="343"/>
      <c r="G16" s="344"/>
      <c r="H16" s="40"/>
      <c r="I16" s="40"/>
      <c r="J16" s="329">
        <f>+J14+K15+L14+M14</f>
        <v>0</v>
      </c>
      <c r="K16" s="330"/>
      <c r="L16" s="330"/>
      <c r="M16" s="331"/>
    </row>
    <row r="17" spans="1:8" ht="15.75" customHeight="1" x14ac:dyDescent="0.25"/>
    <row r="18" spans="1:8" ht="15.75" customHeight="1" x14ac:dyDescent="0.25"/>
    <row r="21" spans="1:8" ht="15.75" customHeight="1" x14ac:dyDescent="0.25"/>
    <row r="22" spans="1:8" ht="15.75" customHeight="1" x14ac:dyDescent="0.25"/>
    <row r="23" spans="1:8" ht="15" customHeight="1" x14ac:dyDescent="0.25"/>
    <row r="24" spans="1:8" ht="15" customHeight="1" x14ac:dyDescent="0.25"/>
    <row r="25" spans="1:8" ht="16.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>
      <c r="B28" s="5"/>
      <c r="C28" s="225" t="s">
        <v>19</v>
      </c>
      <c r="D28" s="225"/>
      <c r="E28" s="225"/>
      <c r="F28" s="225"/>
      <c r="G28" s="225"/>
    </row>
    <row r="29" spans="1:8" x14ac:dyDescent="0.25">
      <c r="B29" s="5"/>
      <c r="D29" s="225"/>
      <c r="E29" s="225"/>
      <c r="F29" s="225"/>
      <c r="G29" s="225"/>
      <c r="H29" s="225"/>
    </row>
    <row r="30" spans="1:8" ht="15.75" customHeight="1" x14ac:dyDescent="0.25">
      <c r="A30" s="326" t="s">
        <v>29</v>
      </c>
      <c r="B30" s="326"/>
      <c r="C30" s="222"/>
      <c r="E30" s="321" t="s">
        <v>187</v>
      </c>
      <c r="F30" s="321"/>
      <c r="G30" s="3"/>
      <c r="H30" s="34"/>
    </row>
    <row r="31" spans="1:8" ht="15.75" customHeight="1" x14ac:dyDescent="0.25">
      <c r="A31" s="326" t="s">
        <v>155</v>
      </c>
      <c r="B31" s="326"/>
      <c r="C31" s="222"/>
      <c r="E31" s="228" t="s">
        <v>190</v>
      </c>
      <c r="F31" s="14"/>
      <c r="G31" s="3"/>
      <c r="H31" s="34"/>
    </row>
    <row r="32" spans="1:8" ht="15" customHeight="1" x14ac:dyDescent="0.25">
      <c r="A32" s="4" t="s">
        <v>50</v>
      </c>
      <c r="B32" s="2"/>
      <c r="C32" s="229"/>
      <c r="E32" s="4" t="s">
        <v>183</v>
      </c>
      <c r="F32" s="15"/>
      <c r="G32" s="3"/>
      <c r="H32" s="34"/>
    </row>
    <row r="33" spans="1:9" ht="20.25" customHeight="1" x14ac:dyDescent="0.25">
      <c r="A33" s="4" t="s">
        <v>7</v>
      </c>
      <c r="B33" s="4"/>
      <c r="C33" s="35"/>
      <c r="E33" s="4" t="s">
        <v>182</v>
      </c>
      <c r="G33" s="3"/>
      <c r="H33" s="34"/>
    </row>
    <row r="34" spans="1:9" ht="29.25" customHeight="1" x14ac:dyDescent="0.25">
      <c r="A34" s="334" t="s">
        <v>49</v>
      </c>
      <c r="B34" s="334"/>
      <c r="C34" s="214"/>
      <c r="H34" s="34"/>
    </row>
    <row r="35" spans="1:9" ht="15.75" customHeight="1" x14ac:dyDescent="0.25">
      <c r="A35" s="326" t="s">
        <v>13</v>
      </c>
      <c r="B35" s="326"/>
      <c r="C35" s="214"/>
      <c r="E35" s="353" t="s">
        <v>20</v>
      </c>
      <c r="F35" s="353"/>
      <c r="G35" s="9">
        <f>+G30+G31+G32+G33</f>
        <v>0</v>
      </c>
      <c r="H35" s="34"/>
    </row>
    <row r="36" spans="1:9" ht="15.75" customHeight="1" x14ac:dyDescent="0.25"/>
    <row r="37" spans="1:9" ht="15.75" customHeight="1" x14ac:dyDescent="0.25"/>
    <row r="38" spans="1:9" x14ac:dyDescent="0.25">
      <c r="C38" s="44" t="s">
        <v>23</v>
      </c>
      <c r="D38" s="43"/>
    </row>
    <row r="40" spans="1:9" ht="15.75" customHeight="1" x14ac:dyDescent="0.25">
      <c r="B40" s="4" t="s">
        <v>29</v>
      </c>
      <c r="C40" s="229">
        <f>+C30</f>
        <v>0</v>
      </c>
      <c r="D40" s="4" t="s">
        <v>15</v>
      </c>
      <c r="E40" s="217">
        <f>+C33</f>
        <v>0</v>
      </c>
    </row>
    <row r="41" spans="1:9" ht="15.75" customHeight="1" x14ac:dyDescent="0.25">
      <c r="B41" s="98" t="s">
        <v>155</v>
      </c>
      <c r="C41" s="229">
        <f>+C31</f>
        <v>0</v>
      </c>
      <c r="D41" s="4" t="s">
        <v>22</v>
      </c>
      <c r="E41" s="217">
        <f>+C34</f>
        <v>0</v>
      </c>
    </row>
    <row r="42" spans="1:9" ht="15" customHeight="1" x14ac:dyDescent="0.25"/>
    <row r="43" spans="1:9" ht="24" customHeight="1" x14ac:dyDescent="0.25">
      <c r="D43" s="2"/>
      <c r="E43" s="2"/>
      <c r="F43" s="2"/>
      <c r="G43" s="2"/>
      <c r="H43" s="2"/>
      <c r="I43" s="2"/>
    </row>
  </sheetData>
  <mergeCells count="28">
    <mergeCell ref="J16:M16"/>
    <mergeCell ref="A30:B30"/>
    <mergeCell ref="E30:F30"/>
    <mergeCell ref="A31:B31"/>
    <mergeCell ref="A34:B34"/>
    <mergeCell ref="A35:B35"/>
    <mergeCell ref="E35:F35"/>
    <mergeCell ref="A1:M1"/>
    <mergeCell ref="A2:M2"/>
    <mergeCell ref="C3:K3"/>
    <mergeCell ref="H8:I8"/>
    <mergeCell ref="J8:J10"/>
    <mergeCell ref="K8:K10"/>
    <mergeCell ref="L8:L10"/>
    <mergeCell ref="M8:M10"/>
    <mergeCell ref="B9:B10"/>
    <mergeCell ref="C9:C10"/>
    <mergeCell ref="H9:H10"/>
    <mergeCell ref="I9:I10"/>
    <mergeCell ref="A8:A10"/>
    <mergeCell ref="B8:C8"/>
    <mergeCell ref="A15:G15"/>
    <mergeCell ref="A16:G16"/>
    <mergeCell ref="D8:D10"/>
    <mergeCell ref="E8:E10"/>
    <mergeCell ref="F8:F10"/>
    <mergeCell ref="G8:G10"/>
    <mergeCell ref="B14:E1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2" manualBreakCount="2">
    <brk id="19" max="16383" man="1"/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5"/>
  <sheetViews>
    <sheetView workbookViewId="0">
      <selection activeCell="E34" sqref="E3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2" spans="1:13" ht="15" customHeight="1" x14ac:dyDescent="0.25">
      <c r="A2" s="386" t="s">
        <v>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" customHeight="1" x14ac:dyDescent="0.25">
      <c r="A3" s="386" t="s">
        <v>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3" ht="15.75" x14ac:dyDescent="0.25">
      <c r="A5" s="360" t="s">
        <v>186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16.5" customHeight="1" x14ac:dyDescent="0.25"/>
    <row r="8" spans="1:13" ht="15.75" thickBot="1" x14ac:dyDescent="0.3"/>
    <row r="9" spans="1:13" ht="15.75" customHeight="1" thickBot="1" x14ac:dyDescent="0.3">
      <c r="A9" s="315" t="s">
        <v>0</v>
      </c>
      <c r="B9" s="319" t="s">
        <v>33</v>
      </c>
      <c r="C9" s="320"/>
      <c r="D9" s="345" t="s">
        <v>1</v>
      </c>
      <c r="E9" s="345" t="s">
        <v>14</v>
      </c>
      <c r="F9" s="345" t="s">
        <v>21</v>
      </c>
      <c r="G9" s="315" t="s">
        <v>2</v>
      </c>
      <c r="H9" s="335" t="s">
        <v>6</v>
      </c>
      <c r="I9" s="336"/>
      <c r="J9" s="311" t="s">
        <v>17</v>
      </c>
      <c r="K9" s="311" t="s">
        <v>18</v>
      </c>
      <c r="L9" s="311" t="s">
        <v>180</v>
      </c>
      <c r="M9" s="311" t="s">
        <v>181</v>
      </c>
    </row>
    <row r="10" spans="1:13" ht="15.75" customHeight="1" x14ac:dyDescent="0.25">
      <c r="A10" s="325"/>
      <c r="B10" s="315" t="s">
        <v>3</v>
      </c>
      <c r="C10" s="315" t="s">
        <v>4</v>
      </c>
      <c r="D10" s="346"/>
      <c r="E10" s="346"/>
      <c r="F10" s="346"/>
      <c r="G10" s="349"/>
      <c r="H10" s="351" t="s">
        <v>5</v>
      </c>
      <c r="I10" s="317" t="s">
        <v>48</v>
      </c>
      <c r="J10" s="327"/>
      <c r="K10" s="312"/>
      <c r="L10" s="327"/>
      <c r="M10" s="312"/>
    </row>
    <row r="11" spans="1:13" ht="20.25" customHeight="1" thickBot="1" x14ac:dyDescent="0.3">
      <c r="A11" s="316"/>
      <c r="B11" s="316"/>
      <c r="C11" s="316"/>
      <c r="D11" s="347"/>
      <c r="E11" s="347"/>
      <c r="F11" s="347"/>
      <c r="G11" s="350"/>
      <c r="H11" s="352"/>
      <c r="I11" s="318"/>
      <c r="J11" s="328"/>
      <c r="K11" s="313"/>
      <c r="L11" s="328"/>
      <c r="M11" s="313"/>
    </row>
    <row r="12" spans="1:13" ht="15" customHeight="1" thickBot="1" x14ac:dyDescent="0.3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8.75" customHeight="1" thickBot="1" x14ac:dyDescent="0.3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7.25" customHeight="1" thickBot="1" x14ac:dyDescent="0.3">
      <c r="A14" s="11"/>
      <c r="B14" s="41"/>
      <c r="C14" s="52"/>
      <c r="D14" s="51"/>
      <c r="E14" s="223"/>
      <c r="F14" s="11"/>
      <c r="G14" s="223"/>
      <c r="H14" s="13"/>
      <c r="I14" s="13"/>
      <c r="J14" s="46"/>
      <c r="K14" s="46"/>
      <c r="L14" s="45"/>
      <c r="M14" s="45"/>
    </row>
    <row r="15" spans="1:13" ht="18" customHeight="1" thickBot="1" x14ac:dyDescent="0.3">
      <c r="A15" s="231">
        <f>SUM(A12:A14)</f>
        <v>0</v>
      </c>
      <c r="B15" s="337" t="s">
        <v>9</v>
      </c>
      <c r="C15" s="338"/>
      <c r="D15" s="338"/>
      <c r="E15" s="339"/>
      <c r="F15" s="224">
        <f>SUM(F12:F14)</f>
        <v>0</v>
      </c>
      <c r="G15" s="226"/>
      <c r="H15" s="224">
        <f>SUM(H12:H14)</f>
        <v>0</v>
      </c>
      <c r="I15" s="224">
        <f>SUM(I12:I14)</f>
        <v>0</v>
      </c>
      <c r="J15" s="230">
        <f>SUM(J12:J14)</f>
        <v>0</v>
      </c>
      <c r="K15" s="230">
        <f>SUM(K12:K14)</f>
        <v>0</v>
      </c>
      <c r="L15" s="230">
        <f t="shared" ref="L15:M15" si="0">SUM(L12:L14)</f>
        <v>0</v>
      </c>
      <c r="M15" s="230">
        <f t="shared" si="0"/>
        <v>0</v>
      </c>
    </row>
    <row r="16" spans="1:13" ht="18.75" customHeight="1" thickBot="1" x14ac:dyDescent="0.3">
      <c r="A16" s="340" t="s">
        <v>8</v>
      </c>
      <c r="B16" s="341"/>
      <c r="C16" s="341"/>
      <c r="D16" s="341"/>
      <c r="E16" s="341"/>
      <c r="F16" s="341"/>
      <c r="G16" s="342"/>
      <c r="H16" s="37"/>
      <c r="I16" s="37"/>
      <c r="J16" s="230" t="s">
        <v>11</v>
      </c>
      <c r="K16" s="227">
        <f>+K15*1.1</f>
        <v>0</v>
      </c>
      <c r="L16" s="227"/>
      <c r="M16" s="227"/>
    </row>
    <row r="17" spans="1:13" ht="17.25" customHeight="1" thickBot="1" x14ac:dyDescent="0.3">
      <c r="A17" s="337" t="s">
        <v>24</v>
      </c>
      <c r="B17" s="343"/>
      <c r="C17" s="343"/>
      <c r="D17" s="343"/>
      <c r="E17" s="343"/>
      <c r="F17" s="343"/>
      <c r="G17" s="344"/>
      <c r="H17" s="40"/>
      <c r="I17" s="40"/>
      <c r="J17" s="329">
        <f>+J15+K16+L15+M15</f>
        <v>0</v>
      </c>
      <c r="K17" s="330"/>
      <c r="L17" s="330"/>
      <c r="M17" s="331"/>
    </row>
    <row r="18" spans="1:13" ht="15.75" customHeight="1" x14ac:dyDescent="0.25"/>
    <row r="19" spans="1:13" ht="15.75" customHeight="1" x14ac:dyDescent="0.25"/>
    <row r="20" spans="1:13" ht="15.75" customHeight="1" x14ac:dyDescent="0.25"/>
    <row r="23" spans="1:13" ht="15.75" customHeight="1" x14ac:dyDescent="0.25"/>
    <row r="24" spans="1:13" ht="15.75" customHeight="1" x14ac:dyDescent="0.25"/>
    <row r="25" spans="1:13" ht="15" customHeight="1" x14ac:dyDescent="0.25"/>
    <row r="26" spans="1:13" ht="19.5" customHeight="1" x14ac:dyDescent="0.25"/>
    <row r="28" spans="1:13" ht="15.75" customHeight="1" x14ac:dyDescent="0.25"/>
    <row r="29" spans="1:13" s="2" customFormat="1" ht="40.5" customHeight="1" x14ac:dyDescent="0.25">
      <c r="A29"/>
      <c r="B29" s="5"/>
      <c r="C29" s="225" t="s">
        <v>19</v>
      </c>
      <c r="D29" s="225"/>
      <c r="E29" s="225"/>
      <c r="F29" s="225"/>
      <c r="G29" s="225"/>
      <c r="H29"/>
      <c r="I29"/>
      <c r="J29"/>
      <c r="K29"/>
      <c r="L29"/>
      <c r="M29"/>
    </row>
    <row r="30" spans="1:13" s="34" customFormat="1" x14ac:dyDescent="0.25">
      <c r="A30"/>
      <c r="B30" s="5"/>
      <c r="C30"/>
      <c r="D30" s="225"/>
      <c r="E30" s="225"/>
      <c r="F30" s="225"/>
      <c r="G30" s="225"/>
      <c r="H30" s="225"/>
      <c r="I30"/>
      <c r="J30"/>
      <c r="K30"/>
      <c r="L30"/>
      <c r="M30"/>
    </row>
    <row r="31" spans="1:13" ht="22.5" customHeight="1" x14ac:dyDescent="0.25">
      <c r="A31" s="326" t="s">
        <v>29</v>
      </c>
      <c r="B31" s="326"/>
      <c r="C31" s="222"/>
      <c r="E31" s="321" t="s">
        <v>187</v>
      </c>
      <c r="F31" s="321"/>
      <c r="G31" s="3"/>
      <c r="H31" s="34"/>
    </row>
    <row r="32" spans="1:13" ht="15.75" customHeight="1" x14ac:dyDescent="0.25">
      <c r="A32" s="326" t="s">
        <v>155</v>
      </c>
      <c r="B32" s="326"/>
      <c r="C32" s="222"/>
      <c r="E32" s="228" t="s">
        <v>190</v>
      </c>
      <c r="F32" s="14"/>
      <c r="G32" s="3"/>
      <c r="H32" s="34"/>
    </row>
    <row r="33" spans="1:11" ht="15.75" customHeight="1" x14ac:dyDescent="0.25">
      <c r="A33" s="4" t="s">
        <v>50</v>
      </c>
      <c r="B33" s="2"/>
      <c r="C33" s="229"/>
      <c r="E33" s="4" t="s">
        <v>183</v>
      </c>
      <c r="F33" s="15"/>
      <c r="G33" s="3"/>
      <c r="H33" s="34"/>
    </row>
    <row r="34" spans="1:11" x14ac:dyDescent="0.25">
      <c r="A34" s="4" t="s">
        <v>7</v>
      </c>
      <c r="B34" s="4"/>
      <c r="C34" s="35"/>
      <c r="E34" s="4" t="s">
        <v>182</v>
      </c>
      <c r="G34" s="3"/>
      <c r="H34" s="34"/>
    </row>
    <row r="35" spans="1:11" ht="28.5" customHeight="1" x14ac:dyDescent="0.25">
      <c r="A35" s="334" t="s">
        <v>49</v>
      </c>
      <c r="B35" s="334"/>
      <c r="C35" s="214"/>
      <c r="H35" s="34"/>
    </row>
    <row r="36" spans="1:11" ht="15.75" customHeight="1" x14ac:dyDescent="0.25">
      <c r="A36" s="326" t="s">
        <v>13</v>
      </c>
      <c r="B36" s="326"/>
      <c r="C36" s="214"/>
      <c r="E36" s="387" t="s">
        <v>20</v>
      </c>
      <c r="F36" s="387"/>
      <c r="G36" s="9">
        <f>+G31+G32+G33+G34</f>
        <v>0</v>
      </c>
      <c r="H36" s="34"/>
    </row>
    <row r="37" spans="1:11" ht="15.75" customHeight="1" x14ac:dyDescent="0.25"/>
    <row r="38" spans="1:11" ht="15" customHeight="1" x14ac:dyDescent="0.25"/>
    <row r="39" spans="1:11" x14ac:dyDescent="0.25">
      <c r="C39" s="44" t="s">
        <v>23</v>
      </c>
      <c r="D39" s="43"/>
    </row>
    <row r="41" spans="1:11" ht="15.75" customHeight="1" x14ac:dyDescent="0.25">
      <c r="B41" s="4" t="s">
        <v>29</v>
      </c>
      <c r="C41" s="229">
        <f>+C31</f>
        <v>0</v>
      </c>
      <c r="D41" s="4" t="s">
        <v>15</v>
      </c>
      <c r="E41" s="217">
        <f>+C34</f>
        <v>0</v>
      </c>
    </row>
    <row r="42" spans="1:11" ht="15.75" customHeight="1" x14ac:dyDescent="0.25">
      <c r="B42" s="98" t="s">
        <v>155</v>
      </c>
      <c r="C42" s="229">
        <f>+C32</f>
        <v>0</v>
      </c>
      <c r="D42" s="4" t="s">
        <v>22</v>
      </c>
      <c r="E42" s="217">
        <f>+C35</f>
        <v>0</v>
      </c>
    </row>
    <row r="43" spans="1:11" ht="15.75" customHeight="1" x14ac:dyDescent="0.25"/>
    <row r="44" spans="1:11" x14ac:dyDescent="0.25">
      <c r="D44" s="2"/>
      <c r="E44" s="2"/>
      <c r="F44" s="2"/>
      <c r="G44" s="2"/>
      <c r="H44" s="2"/>
      <c r="I44" s="2"/>
    </row>
    <row r="45" spans="1:11" ht="15.75" thickBot="1" x14ac:dyDescent="0.3">
      <c r="A45" s="321" t="s">
        <v>40</v>
      </c>
      <c r="B45" s="322"/>
      <c r="C45" s="322"/>
      <c r="D45" s="7"/>
      <c r="E45" s="7"/>
      <c r="F45" s="7"/>
      <c r="G45" s="7"/>
      <c r="H45" s="27"/>
      <c r="I45" s="27"/>
      <c r="J45" s="28"/>
      <c r="K45" s="29"/>
    </row>
    <row r="46" spans="1:11" ht="15.75" thickBot="1" x14ac:dyDescent="0.3">
      <c r="A46" s="370" t="s">
        <v>0</v>
      </c>
      <c r="B46" s="384" t="s">
        <v>33</v>
      </c>
      <c r="C46" s="385"/>
      <c r="D46" s="367" t="s">
        <v>1</v>
      </c>
      <c r="E46" s="367" t="s">
        <v>14</v>
      </c>
      <c r="F46" s="367" t="s">
        <v>21</v>
      </c>
      <c r="G46" s="370" t="s">
        <v>2</v>
      </c>
      <c r="H46" s="373" t="s">
        <v>6</v>
      </c>
      <c r="I46" s="374"/>
      <c r="J46" s="375" t="s">
        <v>17</v>
      </c>
      <c r="K46" s="375" t="s">
        <v>18</v>
      </c>
    </row>
    <row r="47" spans="1:11" x14ac:dyDescent="0.25">
      <c r="A47" s="382"/>
      <c r="B47" s="370" t="s">
        <v>3</v>
      </c>
      <c r="C47" s="370" t="s">
        <v>4</v>
      </c>
      <c r="D47" s="368"/>
      <c r="E47" s="368"/>
      <c r="F47" s="368"/>
      <c r="G47" s="371"/>
      <c r="H47" s="380" t="s">
        <v>5</v>
      </c>
      <c r="I47" s="380" t="s">
        <v>48</v>
      </c>
      <c r="J47" s="376"/>
      <c r="K47" s="378"/>
    </row>
    <row r="48" spans="1:11" ht="15.75" thickBot="1" x14ac:dyDescent="0.3">
      <c r="A48" s="383"/>
      <c r="B48" s="383"/>
      <c r="C48" s="383"/>
      <c r="D48" s="369"/>
      <c r="E48" s="369"/>
      <c r="F48" s="369"/>
      <c r="G48" s="372"/>
      <c r="H48" s="379"/>
      <c r="I48" s="381"/>
      <c r="J48" s="377"/>
      <c r="K48" s="379"/>
    </row>
    <row r="49" spans="1:11" ht="86.25" thickBot="1" x14ac:dyDescent="0.3">
      <c r="A49" s="41">
        <v>1</v>
      </c>
      <c r="B49" s="56" t="s">
        <v>56</v>
      </c>
      <c r="C49" s="54" t="s">
        <v>57</v>
      </c>
      <c r="D49" s="56" t="s">
        <v>42</v>
      </c>
      <c r="E49" s="57" t="s">
        <v>64</v>
      </c>
      <c r="F49" s="56">
        <v>24</v>
      </c>
      <c r="G49" s="56" t="s">
        <v>65</v>
      </c>
      <c r="H49" s="56">
        <v>8</v>
      </c>
      <c r="I49" s="56">
        <v>38</v>
      </c>
      <c r="J49" s="59">
        <v>33600</v>
      </c>
      <c r="K49" s="70">
        <v>52200</v>
      </c>
    </row>
    <row r="50" spans="1:11" ht="15.75" thickBot="1" x14ac:dyDescent="0.3">
      <c r="A50" s="49">
        <f>SUM(A49:A49)</f>
        <v>1</v>
      </c>
      <c r="B50" s="337" t="s">
        <v>9</v>
      </c>
      <c r="C50" s="338"/>
      <c r="D50" s="338"/>
      <c r="E50" s="339"/>
      <c r="F50" s="87">
        <f>SUM(F49:F49)</f>
        <v>24</v>
      </c>
      <c r="G50" s="86"/>
      <c r="H50" s="87">
        <f>SUM(H49:H49)</f>
        <v>8</v>
      </c>
      <c r="I50" s="87">
        <f>SUM(I49:I49)</f>
        <v>38</v>
      </c>
      <c r="J50" s="89">
        <f>SUM(J49:J49)</f>
        <v>33600</v>
      </c>
      <c r="K50" s="89">
        <f>SUM(K49:K49)</f>
        <v>52200</v>
      </c>
    </row>
    <row r="51" spans="1:11" ht="15.75" thickBot="1" x14ac:dyDescent="0.3">
      <c r="A51" s="354" t="s">
        <v>8</v>
      </c>
      <c r="B51" s="355"/>
      <c r="C51" s="355"/>
      <c r="D51" s="355"/>
      <c r="E51" s="355"/>
      <c r="F51" s="355"/>
      <c r="G51" s="355"/>
      <c r="H51" s="37"/>
      <c r="I51" s="25"/>
      <c r="J51" s="89" t="s">
        <v>11</v>
      </c>
      <c r="K51" s="89">
        <f>+K50*1.1</f>
        <v>57420.000000000007</v>
      </c>
    </row>
    <row r="52" spans="1:11" ht="15.75" thickBot="1" x14ac:dyDescent="0.3">
      <c r="A52" s="356" t="s">
        <v>24</v>
      </c>
      <c r="B52" s="357"/>
      <c r="C52" s="357"/>
      <c r="D52" s="357"/>
      <c r="E52" s="357"/>
      <c r="F52" s="357"/>
      <c r="G52" s="357"/>
      <c r="H52" s="26"/>
      <c r="I52" s="26"/>
      <c r="J52" s="366">
        <f>+K51+J50</f>
        <v>91020</v>
      </c>
      <c r="K52" s="355"/>
    </row>
    <row r="54" spans="1:11" x14ac:dyDescent="0.25">
      <c r="B54" s="358" t="s">
        <v>19</v>
      </c>
      <c r="C54" s="358"/>
      <c r="D54" s="85"/>
      <c r="E54" s="85"/>
      <c r="F54" s="60"/>
      <c r="G54" s="60"/>
    </row>
    <row r="55" spans="1:11" x14ac:dyDescent="0.25">
      <c r="A55" s="326" t="s">
        <v>36</v>
      </c>
      <c r="B55" s="326"/>
      <c r="C55" s="88" t="e">
        <f>+A18+A31+A41+A50</f>
        <v>#VALUE!</v>
      </c>
    </row>
    <row r="56" spans="1:11" x14ac:dyDescent="0.25">
      <c r="A56" s="326" t="s">
        <v>50</v>
      </c>
      <c r="B56" s="326"/>
      <c r="C56" s="88">
        <f>+F18+F31+F41+F50</f>
        <v>24</v>
      </c>
      <c r="D56" s="85"/>
      <c r="E56" s="85"/>
      <c r="F56" s="85"/>
      <c r="G56" s="85"/>
      <c r="H56" s="85"/>
    </row>
    <row r="57" spans="1:11" x14ac:dyDescent="0.25">
      <c r="A57" s="326" t="s">
        <v>7</v>
      </c>
      <c r="B57" s="326"/>
      <c r="C57" s="88">
        <f>+H18+H31+H41+H50</f>
        <v>8</v>
      </c>
      <c r="E57" s="321" t="s">
        <v>25</v>
      </c>
      <c r="F57" s="321"/>
      <c r="G57" s="321"/>
      <c r="H57" s="364">
        <f>+J18+J31+J41+J50</f>
        <v>33600</v>
      </c>
      <c r="I57" s="364"/>
      <c r="J57" s="91"/>
    </row>
    <row r="58" spans="1:11" x14ac:dyDescent="0.25">
      <c r="A58" s="334" t="s">
        <v>49</v>
      </c>
      <c r="B58" s="334"/>
      <c r="C58" s="90">
        <f>+I31+I41+I50+I18</f>
        <v>38</v>
      </c>
      <c r="E58" s="90" t="s">
        <v>26</v>
      </c>
      <c r="F58" s="14"/>
      <c r="G58" s="3"/>
      <c r="H58" s="364">
        <f>+K19+K32+K42+K51</f>
        <v>57420.000000000007</v>
      </c>
      <c r="I58" s="364"/>
      <c r="J58" s="91"/>
    </row>
    <row r="59" spans="1:11" x14ac:dyDescent="0.25">
      <c r="A59" s="334"/>
      <c r="B59" s="334"/>
      <c r="C59" s="90"/>
      <c r="G59" s="2"/>
      <c r="H59" s="96"/>
      <c r="I59" s="97"/>
    </row>
    <row r="60" spans="1:11" x14ac:dyDescent="0.25">
      <c r="A60" s="326" t="s">
        <v>44</v>
      </c>
      <c r="B60" s="326"/>
      <c r="C60" s="88">
        <f>+C57+C58</f>
        <v>46</v>
      </c>
      <c r="E60" s="353" t="s">
        <v>51</v>
      </c>
      <c r="F60" s="353"/>
      <c r="G60" s="353"/>
      <c r="H60" s="364">
        <f>+H57+H58</f>
        <v>91020</v>
      </c>
      <c r="I60" s="365"/>
    </row>
    <row r="62" spans="1:11" x14ac:dyDescent="0.25">
      <c r="C62" s="94" t="s">
        <v>35</v>
      </c>
    </row>
    <row r="64" spans="1:11" x14ac:dyDescent="0.25">
      <c r="B64" s="98" t="s">
        <v>36</v>
      </c>
      <c r="C64" s="95">
        <v>10</v>
      </c>
      <c r="D64" s="95" t="s">
        <v>15</v>
      </c>
      <c r="E64" s="4">
        <v>187</v>
      </c>
    </row>
    <row r="65" spans="4:5" x14ac:dyDescent="0.25">
      <c r="D65" s="10" t="s">
        <v>67</v>
      </c>
      <c r="E65" s="4">
        <v>267</v>
      </c>
    </row>
  </sheetData>
  <mergeCells count="57">
    <mergeCell ref="A35:B35"/>
    <mergeCell ref="A36:B36"/>
    <mergeCell ref="E36:F36"/>
    <mergeCell ref="B15:E15"/>
    <mergeCell ref="A16:G16"/>
    <mergeCell ref="A17:G17"/>
    <mergeCell ref="A32:B32"/>
    <mergeCell ref="A2:M2"/>
    <mergeCell ref="A5:M5"/>
    <mergeCell ref="J17:M17"/>
    <mergeCell ref="A31:B31"/>
    <mergeCell ref="E31:F31"/>
    <mergeCell ref="L9:L11"/>
    <mergeCell ref="M9:M11"/>
    <mergeCell ref="B10:B11"/>
    <mergeCell ref="C10:C11"/>
    <mergeCell ref="H10:H11"/>
    <mergeCell ref="I10:I11"/>
    <mergeCell ref="G9:G11"/>
    <mergeCell ref="H9:I9"/>
    <mergeCell ref="J9:J11"/>
    <mergeCell ref="K9:K11"/>
    <mergeCell ref="A3:M3"/>
    <mergeCell ref="A9:A11"/>
    <mergeCell ref="B9:C9"/>
    <mergeCell ref="D9:D11"/>
    <mergeCell ref="E9:E11"/>
    <mergeCell ref="F9:F11"/>
    <mergeCell ref="A45:C45"/>
    <mergeCell ref="A46:A48"/>
    <mergeCell ref="B46:C46"/>
    <mergeCell ref="D46:D48"/>
    <mergeCell ref="E46:E48"/>
    <mergeCell ref="B47:B48"/>
    <mergeCell ref="C47:C48"/>
    <mergeCell ref="J52:K52"/>
    <mergeCell ref="B54:C54"/>
    <mergeCell ref="F46:F48"/>
    <mergeCell ref="G46:G48"/>
    <mergeCell ref="H46:I46"/>
    <mergeCell ref="J46:J48"/>
    <mergeCell ref="K46:K48"/>
    <mergeCell ref="H47:H48"/>
    <mergeCell ref="I47:I48"/>
    <mergeCell ref="A55:B55"/>
    <mergeCell ref="A56:B56"/>
    <mergeCell ref="A57:B57"/>
    <mergeCell ref="E57:G57"/>
    <mergeCell ref="B50:E50"/>
    <mergeCell ref="A51:G51"/>
    <mergeCell ref="A52:G52"/>
    <mergeCell ref="H57:I57"/>
    <mergeCell ref="A58:B59"/>
    <mergeCell ref="H58:I58"/>
    <mergeCell ref="A60:B60"/>
    <mergeCell ref="E60:G60"/>
    <mergeCell ref="H60:I6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0" max="16383" man="1"/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2"/>
  <sheetViews>
    <sheetView topLeftCell="A20" workbookViewId="0">
      <selection activeCell="A29" sqref="A29:H4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2" spans="1:13" ht="16.5" customHeight="1" x14ac:dyDescent="0.25">
      <c r="A2" s="386" t="s">
        <v>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6.5" customHeight="1" x14ac:dyDescent="0.25">
      <c r="A3" s="386" t="s">
        <v>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3" ht="16.5" customHeight="1" x14ac:dyDescent="0.25">
      <c r="A5" s="348" t="s">
        <v>191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x14ac:dyDescent="0.25">
      <c r="A6" s="361"/>
      <c r="B6" s="361"/>
      <c r="C6" s="361"/>
      <c r="D6" s="361"/>
      <c r="E6" s="361"/>
      <c r="F6" s="361"/>
      <c r="G6" s="361"/>
      <c r="H6" s="361"/>
      <c r="I6" s="361"/>
    </row>
    <row r="8" spans="1:13" ht="15.75" customHeight="1" thickBot="1" x14ac:dyDescent="0.3"/>
    <row r="9" spans="1:13" ht="15.75" customHeight="1" thickBot="1" x14ac:dyDescent="0.3">
      <c r="A9" s="315" t="s">
        <v>0</v>
      </c>
      <c r="B9" s="319" t="s">
        <v>33</v>
      </c>
      <c r="C9" s="320"/>
      <c r="D9" s="345" t="s">
        <v>1</v>
      </c>
      <c r="E9" s="345" t="s">
        <v>14</v>
      </c>
      <c r="F9" s="345" t="s">
        <v>21</v>
      </c>
      <c r="G9" s="315" t="s">
        <v>2</v>
      </c>
      <c r="H9" s="335" t="s">
        <v>6</v>
      </c>
      <c r="I9" s="336"/>
      <c r="J9" s="311" t="s">
        <v>17</v>
      </c>
      <c r="K9" s="311" t="s">
        <v>18</v>
      </c>
      <c r="L9" s="311" t="s">
        <v>180</v>
      </c>
      <c r="M9" s="311" t="s">
        <v>181</v>
      </c>
    </row>
    <row r="10" spans="1:13" ht="15" customHeight="1" x14ac:dyDescent="0.25">
      <c r="A10" s="325"/>
      <c r="B10" s="315" t="s">
        <v>3</v>
      </c>
      <c r="C10" s="315" t="s">
        <v>4</v>
      </c>
      <c r="D10" s="346"/>
      <c r="E10" s="346"/>
      <c r="F10" s="346"/>
      <c r="G10" s="349"/>
      <c r="H10" s="351" t="s">
        <v>5</v>
      </c>
      <c r="I10" s="317" t="s">
        <v>48</v>
      </c>
      <c r="J10" s="327"/>
      <c r="K10" s="312"/>
      <c r="L10" s="327"/>
      <c r="M10" s="312"/>
    </row>
    <row r="11" spans="1:13" ht="21.75" customHeight="1" thickBot="1" x14ac:dyDescent="0.3">
      <c r="A11" s="316"/>
      <c r="B11" s="316"/>
      <c r="C11" s="316"/>
      <c r="D11" s="347"/>
      <c r="E11" s="347"/>
      <c r="F11" s="347"/>
      <c r="G11" s="350"/>
      <c r="H11" s="352"/>
      <c r="I11" s="318"/>
      <c r="J11" s="328"/>
      <c r="K11" s="313"/>
      <c r="L11" s="328"/>
      <c r="M11" s="313"/>
    </row>
    <row r="12" spans="1:13" ht="15.75" thickBot="1" x14ac:dyDescent="0.3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thickBot="1" x14ac:dyDescent="0.3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5.75" customHeight="1" thickBot="1" x14ac:dyDescent="0.3">
      <c r="A14" s="11"/>
      <c r="B14" s="41"/>
      <c r="C14" s="52"/>
      <c r="D14" s="51"/>
      <c r="E14" s="223"/>
      <c r="F14" s="11"/>
      <c r="G14" s="223"/>
      <c r="H14" s="13"/>
      <c r="I14" s="13"/>
      <c r="J14" s="46"/>
      <c r="K14" s="46"/>
      <c r="L14" s="45"/>
      <c r="M14" s="45"/>
    </row>
    <row r="15" spans="1:13" ht="15.75" customHeight="1" thickBot="1" x14ac:dyDescent="0.3">
      <c r="A15" s="231">
        <f>SUM(A12:A14)</f>
        <v>0</v>
      </c>
      <c r="B15" s="337" t="s">
        <v>9</v>
      </c>
      <c r="C15" s="338"/>
      <c r="D15" s="338"/>
      <c r="E15" s="339"/>
      <c r="F15" s="224">
        <f>SUM(F12:F14)</f>
        <v>0</v>
      </c>
      <c r="G15" s="226"/>
      <c r="H15" s="224">
        <f>SUM(H12:H14)</f>
        <v>0</v>
      </c>
      <c r="I15" s="224">
        <f>SUM(I12:I14)</f>
        <v>0</v>
      </c>
      <c r="J15" s="230">
        <f>SUM(J12:J14)</f>
        <v>0</v>
      </c>
      <c r="K15" s="230">
        <f>SUM(K12:K14)</f>
        <v>0</v>
      </c>
      <c r="L15" s="230">
        <f t="shared" ref="L15:M15" si="0">SUM(L12:L14)</f>
        <v>0</v>
      </c>
      <c r="M15" s="230">
        <f t="shared" si="0"/>
        <v>0</v>
      </c>
    </row>
    <row r="16" spans="1:13" ht="15.75" customHeight="1" thickBot="1" x14ac:dyDescent="0.3">
      <c r="A16" s="340" t="s">
        <v>8</v>
      </c>
      <c r="B16" s="341"/>
      <c r="C16" s="341"/>
      <c r="D16" s="341"/>
      <c r="E16" s="341"/>
      <c r="F16" s="341"/>
      <c r="G16" s="342"/>
      <c r="H16" s="37"/>
      <c r="I16" s="37"/>
      <c r="J16" s="230" t="s">
        <v>11</v>
      </c>
      <c r="K16" s="227">
        <f>+K15*1.1</f>
        <v>0</v>
      </c>
      <c r="L16" s="227"/>
      <c r="M16" s="227"/>
    </row>
    <row r="17" spans="1:13" ht="15.75" thickBot="1" x14ac:dyDescent="0.3">
      <c r="A17" s="337" t="s">
        <v>24</v>
      </c>
      <c r="B17" s="343"/>
      <c r="C17" s="343"/>
      <c r="D17" s="343"/>
      <c r="E17" s="343"/>
      <c r="F17" s="343"/>
      <c r="G17" s="344"/>
      <c r="H17" s="40"/>
      <c r="I17" s="40"/>
      <c r="J17" s="329">
        <f>+J15+K16+L15+M15</f>
        <v>0</v>
      </c>
      <c r="K17" s="330"/>
      <c r="L17" s="330"/>
      <c r="M17" s="331"/>
    </row>
    <row r="18" spans="1:13" ht="15.75" customHeight="1" x14ac:dyDescent="0.25"/>
    <row r="19" spans="1:13" ht="15.75" customHeight="1" x14ac:dyDescent="0.25"/>
    <row r="20" spans="1:13" ht="15" customHeight="1" x14ac:dyDescent="0.25"/>
    <row r="21" spans="1:13" ht="19.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" customHeight="1" x14ac:dyDescent="0.25"/>
    <row r="29" spans="1:13" ht="19.5" customHeight="1" x14ac:dyDescent="0.25">
      <c r="B29" s="5"/>
      <c r="C29" s="225" t="s">
        <v>19</v>
      </c>
      <c r="D29" s="225"/>
      <c r="E29" s="225"/>
      <c r="F29" s="225"/>
      <c r="G29" s="225"/>
    </row>
    <row r="30" spans="1:13" ht="15" customHeight="1" x14ac:dyDescent="0.25">
      <c r="B30" s="5"/>
      <c r="D30" s="225"/>
      <c r="E30" s="225"/>
      <c r="F30" s="225"/>
      <c r="G30" s="225"/>
      <c r="H30" s="225"/>
    </row>
    <row r="31" spans="1:13" ht="17.25" customHeight="1" x14ac:dyDescent="0.25">
      <c r="A31" s="326" t="s">
        <v>29</v>
      </c>
      <c r="B31" s="326"/>
      <c r="C31" s="222"/>
      <c r="E31" s="321" t="s">
        <v>187</v>
      </c>
      <c r="F31" s="321"/>
      <c r="G31" s="3"/>
      <c r="H31" s="34"/>
    </row>
    <row r="32" spans="1:13" ht="15.75" customHeight="1" x14ac:dyDescent="0.25">
      <c r="A32" s="326" t="s">
        <v>155</v>
      </c>
      <c r="B32" s="326"/>
      <c r="C32" s="222"/>
      <c r="E32" s="228" t="s">
        <v>188</v>
      </c>
      <c r="F32" s="14"/>
      <c r="G32" s="3"/>
      <c r="H32" s="34"/>
    </row>
    <row r="33" spans="1:9" ht="15.75" customHeight="1" x14ac:dyDescent="0.25">
      <c r="A33" s="4" t="s">
        <v>50</v>
      </c>
      <c r="B33" s="2"/>
      <c r="C33" s="229"/>
      <c r="E33" s="4" t="s">
        <v>183</v>
      </c>
      <c r="F33" s="15"/>
      <c r="G33" s="3"/>
      <c r="H33" s="34"/>
    </row>
    <row r="34" spans="1:9" ht="15.75" customHeight="1" x14ac:dyDescent="0.25">
      <c r="A34" s="4" t="s">
        <v>7</v>
      </c>
      <c r="B34" s="4"/>
      <c r="C34" s="35"/>
      <c r="E34" s="4" t="s">
        <v>182</v>
      </c>
      <c r="G34" s="3"/>
      <c r="H34" s="34"/>
    </row>
    <row r="35" spans="1:9" ht="27.75" customHeight="1" x14ac:dyDescent="0.25">
      <c r="A35" s="334" t="s">
        <v>49</v>
      </c>
      <c r="B35" s="334"/>
      <c r="C35" s="214"/>
      <c r="H35" s="34"/>
    </row>
    <row r="36" spans="1:9" ht="15.75" customHeight="1" x14ac:dyDescent="0.25">
      <c r="A36" s="326" t="s">
        <v>13</v>
      </c>
      <c r="B36" s="326"/>
      <c r="C36" s="214"/>
      <c r="E36" s="353" t="s">
        <v>20</v>
      </c>
      <c r="F36" s="353"/>
      <c r="G36" s="9">
        <f>+G31+G32+G33+G34</f>
        <v>0</v>
      </c>
      <c r="H36" s="34"/>
    </row>
    <row r="37" spans="1:9" ht="15.75" customHeight="1" x14ac:dyDescent="0.25"/>
    <row r="38" spans="1:9" ht="15" customHeight="1" x14ac:dyDescent="0.25"/>
    <row r="39" spans="1:9" ht="18.75" customHeight="1" x14ac:dyDescent="0.25">
      <c r="C39" s="44" t="s">
        <v>23</v>
      </c>
      <c r="D39" s="43"/>
    </row>
    <row r="41" spans="1:9" ht="21.75" customHeight="1" x14ac:dyDescent="0.25">
      <c r="B41" s="4" t="s">
        <v>29</v>
      </c>
      <c r="C41" s="229">
        <f>+C31</f>
        <v>0</v>
      </c>
      <c r="D41" s="4" t="s">
        <v>15</v>
      </c>
      <c r="E41" s="217">
        <f>+C34</f>
        <v>0</v>
      </c>
    </row>
    <row r="42" spans="1:9" ht="15.75" customHeight="1" x14ac:dyDescent="0.25">
      <c r="B42" s="98" t="s">
        <v>155</v>
      </c>
      <c r="C42" s="229">
        <f>+C32</f>
        <v>0</v>
      </c>
      <c r="D42" s="4" t="s">
        <v>22</v>
      </c>
      <c r="E42" s="217">
        <f>+C35</f>
        <v>0</v>
      </c>
    </row>
    <row r="43" spans="1:9" ht="15.75" customHeight="1" x14ac:dyDescent="0.25"/>
    <row r="44" spans="1:9" ht="15.75" customHeight="1" x14ac:dyDescent="0.25">
      <c r="D44" s="2"/>
      <c r="E44" s="2"/>
      <c r="F44" s="2"/>
      <c r="G44" s="2"/>
      <c r="H44" s="2"/>
      <c r="I44" s="2"/>
    </row>
    <row r="46" spans="1:9" x14ac:dyDescent="0.25">
      <c r="B46" s="358"/>
      <c r="C46" s="358"/>
      <c r="D46" s="102"/>
      <c r="E46" s="102"/>
      <c r="F46" s="60"/>
      <c r="G46" s="60"/>
    </row>
    <row r="47" spans="1:9" x14ac:dyDescent="0.25">
      <c r="B47" s="102"/>
      <c r="C47" s="102"/>
      <c r="D47" s="102"/>
      <c r="E47" s="102"/>
      <c r="F47" s="60"/>
      <c r="G47" s="60"/>
    </row>
    <row r="48" spans="1:9" x14ac:dyDescent="0.25">
      <c r="A48" s="326"/>
      <c r="B48" s="326"/>
      <c r="C48" s="101"/>
    </row>
    <row r="49" spans="1:9" x14ac:dyDescent="0.25">
      <c r="A49" s="101"/>
      <c r="B49" s="101"/>
      <c r="C49" s="101"/>
    </row>
    <row r="50" spans="1:9" x14ac:dyDescent="0.25">
      <c r="A50" s="101"/>
      <c r="B50" s="101"/>
      <c r="C50" s="101"/>
    </row>
    <row r="51" spans="1:9" x14ac:dyDescent="0.25">
      <c r="A51" s="334"/>
      <c r="B51" s="334"/>
      <c r="C51" s="104"/>
    </row>
    <row r="52" spans="1:9" x14ac:dyDescent="0.25">
      <c r="A52" s="334"/>
      <c r="B52" s="334"/>
      <c r="C52" s="104"/>
      <c r="D52" s="102"/>
      <c r="E52" s="102"/>
      <c r="F52" s="102"/>
      <c r="G52" s="102"/>
      <c r="H52" s="102"/>
    </row>
    <row r="53" spans="1:9" x14ac:dyDescent="0.25">
      <c r="A53" s="326"/>
      <c r="B53" s="326"/>
      <c r="C53" s="101"/>
      <c r="E53" s="321"/>
      <c r="F53" s="321"/>
      <c r="G53" s="321"/>
      <c r="H53" s="364"/>
      <c r="I53" s="364"/>
    </row>
    <row r="54" spans="1:9" x14ac:dyDescent="0.25">
      <c r="A54" s="101"/>
      <c r="B54" s="101"/>
      <c r="C54" s="101"/>
      <c r="E54" s="104"/>
      <c r="F54" s="14"/>
      <c r="G54" s="3"/>
      <c r="H54" s="364"/>
      <c r="I54" s="364"/>
    </row>
    <row r="55" spans="1:9" x14ac:dyDescent="0.25">
      <c r="A55" s="101"/>
      <c r="B55" s="101"/>
      <c r="C55" s="101"/>
      <c r="G55" s="2"/>
      <c r="H55" s="96"/>
      <c r="I55" s="97"/>
    </row>
    <row r="56" spans="1:9" x14ac:dyDescent="0.25">
      <c r="A56" s="101"/>
      <c r="B56" s="101"/>
      <c r="C56" s="101"/>
      <c r="E56" s="353"/>
      <c r="F56" s="353"/>
      <c r="G56" s="353"/>
      <c r="H56" s="364"/>
      <c r="I56" s="365"/>
    </row>
    <row r="57" spans="1:9" x14ac:dyDescent="0.25">
      <c r="A57" s="101"/>
      <c r="B57" s="101"/>
      <c r="C57" s="101"/>
      <c r="E57" s="100"/>
      <c r="F57" s="100"/>
      <c r="G57" s="100"/>
      <c r="H57" s="106"/>
      <c r="I57" s="107"/>
    </row>
    <row r="59" spans="1:9" x14ac:dyDescent="0.25">
      <c r="C59" s="102"/>
    </row>
    <row r="61" spans="1:9" x14ac:dyDescent="0.25">
      <c r="B61" s="98"/>
      <c r="C61" s="101"/>
      <c r="D61" s="105"/>
      <c r="E61" s="4"/>
    </row>
    <row r="62" spans="1:9" x14ac:dyDescent="0.25">
      <c r="B62" s="101"/>
      <c r="C62" s="101"/>
      <c r="D62" s="103"/>
      <c r="E62" s="4"/>
    </row>
  </sheetData>
  <mergeCells count="38">
    <mergeCell ref="H53:I53"/>
    <mergeCell ref="A51:B52"/>
    <mergeCell ref="H54:I54"/>
    <mergeCell ref="A53:B53"/>
    <mergeCell ref="E56:G56"/>
    <mergeCell ref="H56:I56"/>
    <mergeCell ref="E53:G53"/>
    <mergeCell ref="A2:M2"/>
    <mergeCell ref="A3:M3"/>
    <mergeCell ref="A5:M5"/>
    <mergeCell ref="B46:C46"/>
    <mergeCell ref="A6:I6"/>
    <mergeCell ref="A17:G17"/>
    <mergeCell ref="A31:B31"/>
    <mergeCell ref="E31:F31"/>
    <mergeCell ref="A32:B32"/>
    <mergeCell ref="A35:B35"/>
    <mergeCell ref="F9:F11"/>
    <mergeCell ref="A16:G16"/>
    <mergeCell ref="B10:B11"/>
    <mergeCell ref="C10:C11"/>
    <mergeCell ref="A9:A11"/>
    <mergeCell ref="B9:C9"/>
    <mergeCell ref="A48:B48"/>
    <mergeCell ref="L9:L11"/>
    <mergeCell ref="M9:M11"/>
    <mergeCell ref="J17:M17"/>
    <mergeCell ref="E36:F36"/>
    <mergeCell ref="G9:G11"/>
    <mergeCell ref="H9:I9"/>
    <mergeCell ref="J9:J11"/>
    <mergeCell ref="K9:K11"/>
    <mergeCell ref="H10:H11"/>
    <mergeCell ref="I10:I11"/>
    <mergeCell ref="A36:B36"/>
    <mergeCell ref="D9:D11"/>
    <mergeCell ref="E9:E11"/>
    <mergeCell ref="B15:E15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M63"/>
  <sheetViews>
    <sheetView topLeftCell="A4" workbookViewId="0">
      <selection activeCell="A8" sqref="A8:M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2" spans="1:13" ht="16.5" customHeight="1" x14ac:dyDescent="0.25">
      <c r="A2" s="386" t="s">
        <v>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ht="16.5" customHeight="1" x14ac:dyDescent="0.25">
      <c r="A3" s="386" t="s">
        <v>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3" x14ac:dyDescent="0.25">
      <c r="A4" s="108"/>
      <c r="B4" s="108"/>
      <c r="C4" s="108"/>
      <c r="D4" s="108"/>
      <c r="E4" s="108"/>
      <c r="F4" s="108"/>
      <c r="G4" s="108"/>
      <c r="H4" s="108"/>
      <c r="I4" s="108"/>
    </row>
    <row r="5" spans="1:13" ht="16.5" x14ac:dyDescent="0.25">
      <c r="A5" s="348" t="s">
        <v>192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3" x14ac:dyDescent="0.25">
      <c r="A6" s="361"/>
      <c r="B6" s="361"/>
      <c r="C6" s="361"/>
      <c r="D6" s="361"/>
      <c r="E6" s="361"/>
      <c r="F6" s="361"/>
      <c r="G6" s="361"/>
      <c r="H6" s="361"/>
      <c r="I6" s="361"/>
    </row>
    <row r="7" spans="1:13" ht="15.75" thickBot="1" x14ac:dyDescent="0.3">
      <c r="A7" s="321" t="s">
        <v>11</v>
      </c>
      <c r="B7" s="322"/>
      <c r="C7" s="322"/>
      <c r="D7" s="7"/>
      <c r="E7" s="7"/>
      <c r="F7" s="7"/>
      <c r="G7" s="7"/>
      <c r="H7" s="27"/>
      <c r="I7" s="27"/>
      <c r="J7" s="28"/>
      <c r="K7" s="29"/>
    </row>
    <row r="8" spans="1:13" ht="15.75" customHeight="1" thickBot="1" x14ac:dyDescent="0.3">
      <c r="A8" s="315" t="s">
        <v>0</v>
      </c>
      <c r="B8" s="319" t="s">
        <v>33</v>
      </c>
      <c r="C8" s="320"/>
      <c r="D8" s="345" t="s">
        <v>1</v>
      </c>
      <c r="E8" s="345" t="s">
        <v>14</v>
      </c>
      <c r="F8" s="345" t="s">
        <v>21</v>
      </c>
      <c r="G8" s="315" t="s">
        <v>2</v>
      </c>
      <c r="H8" s="335" t="s">
        <v>6</v>
      </c>
      <c r="I8" s="336"/>
      <c r="J8" s="311" t="s">
        <v>17</v>
      </c>
      <c r="K8" s="311" t="s">
        <v>18</v>
      </c>
      <c r="L8" s="311" t="s">
        <v>180</v>
      </c>
      <c r="M8" s="311" t="s">
        <v>181</v>
      </c>
    </row>
    <row r="9" spans="1:13" ht="15" customHeight="1" x14ac:dyDescent="0.25">
      <c r="A9" s="325"/>
      <c r="B9" s="315" t="s">
        <v>3</v>
      </c>
      <c r="C9" s="315" t="s">
        <v>4</v>
      </c>
      <c r="D9" s="346"/>
      <c r="E9" s="346"/>
      <c r="F9" s="346"/>
      <c r="G9" s="349"/>
      <c r="H9" s="351" t="s">
        <v>5</v>
      </c>
      <c r="I9" s="317" t="s">
        <v>48</v>
      </c>
      <c r="J9" s="327"/>
      <c r="K9" s="312"/>
      <c r="L9" s="327"/>
      <c r="M9" s="312"/>
    </row>
    <row r="10" spans="1:13" ht="21" customHeight="1" thickBot="1" x14ac:dyDescent="0.3">
      <c r="A10" s="316"/>
      <c r="B10" s="316"/>
      <c r="C10" s="316"/>
      <c r="D10" s="347"/>
      <c r="E10" s="347"/>
      <c r="F10" s="347"/>
      <c r="G10" s="350"/>
      <c r="H10" s="352"/>
      <c r="I10" s="318"/>
      <c r="J10" s="328"/>
      <c r="K10" s="313"/>
      <c r="L10" s="328"/>
      <c r="M10" s="313"/>
    </row>
    <row r="11" spans="1:13" ht="45.75" customHeight="1" thickBot="1" x14ac:dyDescent="0.3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1.25" customHeight="1" thickBot="1" x14ac:dyDescent="0.3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customHeight="1" thickBot="1" x14ac:dyDescent="0.3">
      <c r="A13" s="11"/>
      <c r="B13" s="41"/>
      <c r="C13" s="52"/>
      <c r="D13" s="51"/>
      <c r="E13" s="248"/>
      <c r="F13" s="11"/>
      <c r="G13" s="248"/>
      <c r="H13" s="13"/>
      <c r="I13" s="13"/>
      <c r="J13" s="46"/>
      <c r="K13" s="46"/>
      <c r="L13" s="45"/>
      <c r="M13" s="45"/>
    </row>
    <row r="14" spans="1:13" ht="15.75" customHeight="1" thickBot="1" x14ac:dyDescent="0.3">
      <c r="A14" s="252">
        <f>SUM(A11:A13)</f>
        <v>0</v>
      </c>
      <c r="B14" s="337" t="s">
        <v>9</v>
      </c>
      <c r="C14" s="338"/>
      <c r="D14" s="338"/>
      <c r="E14" s="339"/>
      <c r="F14" s="249">
        <f>SUM(F11:F13)</f>
        <v>0</v>
      </c>
      <c r="G14" s="246"/>
      <c r="H14" s="249">
        <f>SUM(H11:H13)</f>
        <v>0</v>
      </c>
      <c r="I14" s="249">
        <f>SUM(I11:I13)</f>
        <v>0</v>
      </c>
      <c r="J14" s="251">
        <f>SUM(J11:J13)</f>
        <v>0</v>
      </c>
      <c r="K14" s="251">
        <f>SUM(K11:K13)</f>
        <v>0</v>
      </c>
      <c r="L14" s="251">
        <f t="shared" ref="L14:M14" si="0">SUM(L11:L13)</f>
        <v>0</v>
      </c>
      <c r="M14" s="251">
        <f t="shared" si="0"/>
        <v>0</v>
      </c>
    </row>
    <row r="15" spans="1:13" ht="15.75" customHeight="1" thickBot="1" x14ac:dyDescent="0.3">
      <c r="A15" s="340" t="s">
        <v>8</v>
      </c>
      <c r="B15" s="341"/>
      <c r="C15" s="341"/>
      <c r="D15" s="341"/>
      <c r="E15" s="341"/>
      <c r="F15" s="341"/>
      <c r="G15" s="342"/>
      <c r="H15" s="37"/>
      <c r="I15" s="37"/>
      <c r="J15" s="251" t="s">
        <v>11</v>
      </c>
      <c r="K15" s="245">
        <f>+K14*1.1</f>
        <v>0</v>
      </c>
      <c r="L15" s="245"/>
      <c r="M15" s="245"/>
    </row>
    <row r="16" spans="1:13" ht="15.75" thickBot="1" x14ac:dyDescent="0.3">
      <c r="A16" s="337" t="s">
        <v>24</v>
      </c>
      <c r="B16" s="343"/>
      <c r="C16" s="343"/>
      <c r="D16" s="343"/>
      <c r="E16" s="343"/>
      <c r="F16" s="343"/>
      <c r="G16" s="344"/>
      <c r="H16" s="40"/>
      <c r="I16" s="40"/>
      <c r="J16" s="329">
        <f>+J14+K15+L14+M14</f>
        <v>0</v>
      </c>
      <c r="K16" s="330"/>
      <c r="L16" s="330"/>
      <c r="M16" s="331"/>
    </row>
    <row r="18" spans="1:13" ht="15.75" thickBot="1" x14ac:dyDescent="0.3">
      <c r="A18" s="321" t="s">
        <v>11</v>
      </c>
      <c r="B18" s="322"/>
      <c r="C18" s="322"/>
      <c r="D18" s="7"/>
      <c r="E18" s="7"/>
      <c r="F18" s="7"/>
      <c r="G18" s="7"/>
      <c r="H18" s="27"/>
      <c r="I18" s="27"/>
      <c r="J18" s="28"/>
      <c r="K18" s="29"/>
    </row>
    <row r="19" spans="1:13" ht="15.75" customHeight="1" thickBot="1" x14ac:dyDescent="0.3">
      <c r="A19" s="315" t="s">
        <v>0</v>
      </c>
      <c r="B19" s="319" t="s">
        <v>33</v>
      </c>
      <c r="C19" s="320"/>
      <c r="D19" s="345" t="s">
        <v>1</v>
      </c>
      <c r="E19" s="345" t="s">
        <v>14</v>
      </c>
      <c r="F19" s="345" t="s">
        <v>21</v>
      </c>
      <c r="G19" s="315" t="s">
        <v>2</v>
      </c>
      <c r="H19" s="335" t="s">
        <v>6</v>
      </c>
      <c r="I19" s="336"/>
      <c r="J19" s="311" t="s">
        <v>17</v>
      </c>
      <c r="K19" s="311" t="s">
        <v>18</v>
      </c>
      <c r="L19" s="311" t="s">
        <v>180</v>
      </c>
      <c r="M19" s="311" t="s">
        <v>181</v>
      </c>
    </row>
    <row r="20" spans="1:13" ht="15" customHeight="1" x14ac:dyDescent="0.25">
      <c r="A20" s="325"/>
      <c r="B20" s="315" t="s">
        <v>3</v>
      </c>
      <c r="C20" s="315" t="s">
        <v>4</v>
      </c>
      <c r="D20" s="346"/>
      <c r="E20" s="346"/>
      <c r="F20" s="346"/>
      <c r="G20" s="349"/>
      <c r="H20" s="351" t="s">
        <v>5</v>
      </c>
      <c r="I20" s="317" t="s">
        <v>48</v>
      </c>
      <c r="J20" s="327"/>
      <c r="K20" s="312"/>
      <c r="L20" s="327"/>
      <c r="M20" s="312"/>
    </row>
    <row r="21" spans="1:13" ht="23.25" customHeight="1" thickBot="1" x14ac:dyDescent="0.3">
      <c r="A21" s="316"/>
      <c r="B21" s="316"/>
      <c r="C21" s="316"/>
      <c r="D21" s="347"/>
      <c r="E21" s="347"/>
      <c r="F21" s="347"/>
      <c r="G21" s="350"/>
      <c r="H21" s="352"/>
      <c r="I21" s="318"/>
      <c r="J21" s="328"/>
      <c r="K21" s="313"/>
      <c r="L21" s="328"/>
      <c r="M21" s="313"/>
    </row>
    <row r="22" spans="1:13" ht="24.75" customHeight="1" thickBot="1" x14ac:dyDescent="0.3">
      <c r="A22" s="12"/>
      <c r="B22" s="41"/>
      <c r="C22" s="52"/>
      <c r="D22" s="51"/>
      <c r="E22" s="51"/>
      <c r="F22" s="51"/>
      <c r="G22" s="51"/>
      <c r="H22" s="24"/>
      <c r="I22" s="24"/>
      <c r="J22" s="45"/>
      <c r="K22" s="45"/>
      <c r="L22" s="45"/>
      <c r="M22" s="45"/>
    </row>
    <row r="23" spans="1:13" ht="15.75" customHeight="1" thickBot="1" x14ac:dyDescent="0.3">
      <c r="A23" s="11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15.75" customHeight="1" thickBot="1" x14ac:dyDescent="0.3">
      <c r="A24" s="11"/>
      <c r="B24" s="41"/>
      <c r="C24" s="52"/>
      <c r="D24" s="51"/>
      <c r="E24" s="248"/>
      <c r="F24" s="11"/>
      <c r="G24" s="248"/>
      <c r="H24" s="13"/>
      <c r="I24" s="13"/>
      <c r="J24" s="46"/>
      <c r="K24" s="46"/>
      <c r="L24" s="45"/>
      <c r="M24" s="45"/>
    </row>
    <row r="25" spans="1:13" ht="15.75" customHeight="1" thickBot="1" x14ac:dyDescent="0.3">
      <c r="A25" s="252">
        <f>SUM(A22:A24)</f>
        <v>0</v>
      </c>
      <c r="B25" s="337" t="s">
        <v>9</v>
      </c>
      <c r="C25" s="338"/>
      <c r="D25" s="338"/>
      <c r="E25" s="339"/>
      <c r="F25" s="249">
        <f>SUM(F22:F24)</f>
        <v>0</v>
      </c>
      <c r="G25" s="246"/>
      <c r="H25" s="249">
        <f>SUM(H22:H24)</f>
        <v>0</v>
      </c>
      <c r="I25" s="249">
        <f>SUM(I22:I24)</f>
        <v>0</v>
      </c>
      <c r="J25" s="251">
        <f>SUM(J22:J24)</f>
        <v>0</v>
      </c>
      <c r="K25" s="251">
        <f>SUM(K22:K24)</f>
        <v>0</v>
      </c>
      <c r="L25" s="251">
        <f t="shared" ref="L25:M25" si="1">SUM(L22:L24)</f>
        <v>0</v>
      </c>
      <c r="M25" s="251">
        <f t="shared" si="1"/>
        <v>0</v>
      </c>
    </row>
    <row r="26" spans="1:13" ht="15.75" thickBot="1" x14ac:dyDescent="0.3">
      <c r="A26" s="340" t="s">
        <v>8</v>
      </c>
      <c r="B26" s="341"/>
      <c r="C26" s="341"/>
      <c r="D26" s="341"/>
      <c r="E26" s="341"/>
      <c r="F26" s="341"/>
      <c r="G26" s="342"/>
      <c r="H26" s="37"/>
      <c r="I26" s="37"/>
      <c r="J26" s="251" t="s">
        <v>11</v>
      </c>
      <c r="K26" s="245">
        <f>+K25*1.1</f>
        <v>0</v>
      </c>
      <c r="L26" s="245"/>
      <c r="M26" s="245"/>
    </row>
    <row r="27" spans="1:13" ht="15.75" customHeight="1" thickBot="1" x14ac:dyDescent="0.3">
      <c r="A27" s="337" t="s">
        <v>24</v>
      </c>
      <c r="B27" s="343"/>
      <c r="C27" s="343"/>
      <c r="D27" s="343"/>
      <c r="E27" s="343"/>
      <c r="F27" s="343"/>
      <c r="G27" s="344"/>
      <c r="H27" s="40"/>
      <c r="I27" s="40"/>
      <c r="J27" s="329">
        <f>+J25+K26+L25+M25</f>
        <v>0</v>
      </c>
      <c r="K27" s="330"/>
      <c r="L27" s="330"/>
      <c r="M27" s="331"/>
    </row>
    <row r="28" spans="1:13" ht="15.75" customHeight="1" x14ac:dyDescent="0.25">
      <c r="A28" s="262"/>
      <c r="B28" s="260"/>
      <c r="C28" s="266"/>
      <c r="D28" s="260"/>
      <c r="E28" s="260"/>
      <c r="F28" s="260"/>
      <c r="G28" s="260"/>
      <c r="H28" s="260"/>
      <c r="I28" s="260"/>
      <c r="J28" s="260"/>
      <c r="K28" s="261"/>
      <c r="L28" s="261"/>
      <c r="M28" s="261"/>
    </row>
    <row r="29" spans="1:13" ht="15.75" customHeight="1" x14ac:dyDescent="0.25">
      <c r="A29" s="71"/>
      <c r="B29" s="72"/>
      <c r="C29" s="267"/>
      <c r="D29" s="72"/>
      <c r="E29" s="72"/>
      <c r="F29" s="72"/>
      <c r="G29" s="72"/>
      <c r="H29" s="72"/>
      <c r="I29" s="72"/>
      <c r="J29" s="72"/>
      <c r="K29" s="74"/>
      <c r="L29" s="74"/>
      <c r="M29" s="74"/>
    </row>
    <row r="30" spans="1:13" ht="15.75" customHeight="1" thickBot="1" x14ac:dyDescent="0.3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5"/>
      <c r="L30" s="265"/>
      <c r="M30" s="265"/>
    </row>
    <row r="31" spans="1:13" ht="15.75" customHeight="1" thickBot="1" x14ac:dyDescent="0.3">
      <c r="A31" s="315" t="s">
        <v>0</v>
      </c>
      <c r="B31" s="319" t="s">
        <v>33</v>
      </c>
      <c r="C31" s="320"/>
      <c r="D31" s="345" t="s">
        <v>1</v>
      </c>
      <c r="E31" s="345" t="s">
        <v>14</v>
      </c>
      <c r="F31" s="345" t="s">
        <v>21</v>
      </c>
      <c r="G31" s="315" t="s">
        <v>2</v>
      </c>
      <c r="H31" s="335" t="s">
        <v>6</v>
      </c>
      <c r="I31" s="336"/>
      <c r="J31" s="311" t="s">
        <v>17</v>
      </c>
      <c r="K31" s="311" t="s">
        <v>18</v>
      </c>
      <c r="L31" s="311" t="s">
        <v>180</v>
      </c>
      <c r="M31" s="311" t="s">
        <v>181</v>
      </c>
    </row>
    <row r="32" spans="1:13" ht="15" customHeight="1" x14ac:dyDescent="0.25">
      <c r="A32" s="325"/>
      <c r="B32" s="315" t="s">
        <v>3</v>
      </c>
      <c r="C32" s="315" t="s">
        <v>4</v>
      </c>
      <c r="D32" s="346"/>
      <c r="E32" s="346"/>
      <c r="F32" s="346"/>
      <c r="G32" s="349"/>
      <c r="H32" s="351" t="s">
        <v>5</v>
      </c>
      <c r="I32" s="317" t="s">
        <v>48</v>
      </c>
      <c r="J32" s="327"/>
      <c r="K32" s="312"/>
      <c r="L32" s="327"/>
      <c r="M32" s="312"/>
    </row>
    <row r="33" spans="1:13" ht="20.25" customHeight="1" thickBot="1" x14ac:dyDescent="0.3">
      <c r="A33" s="316"/>
      <c r="B33" s="316"/>
      <c r="C33" s="316"/>
      <c r="D33" s="347"/>
      <c r="E33" s="347"/>
      <c r="F33" s="347"/>
      <c r="G33" s="350"/>
      <c r="H33" s="352"/>
      <c r="I33" s="318"/>
      <c r="J33" s="328"/>
      <c r="K33" s="313"/>
      <c r="L33" s="328"/>
      <c r="M33" s="313"/>
    </row>
    <row r="34" spans="1:13" ht="15.75" thickBot="1" x14ac:dyDescent="0.3">
      <c r="A34" s="12"/>
      <c r="B34" s="41"/>
      <c r="C34" s="52"/>
      <c r="D34" s="51"/>
      <c r="E34" s="51"/>
      <c r="F34" s="51"/>
      <c r="G34" s="51"/>
      <c r="H34" s="24"/>
      <c r="I34" s="24"/>
      <c r="J34" s="45"/>
      <c r="K34" s="45"/>
      <c r="L34" s="45"/>
      <c r="M34" s="45"/>
    </row>
    <row r="35" spans="1:13" ht="15.75" thickBot="1" x14ac:dyDescent="0.3">
      <c r="A35" s="11"/>
      <c r="B35" s="41"/>
      <c r="C35" s="52"/>
      <c r="D35" s="51"/>
      <c r="E35" s="51"/>
      <c r="F35" s="51"/>
      <c r="G35" s="51"/>
      <c r="H35" s="24"/>
      <c r="I35" s="24"/>
      <c r="J35" s="45"/>
      <c r="K35" s="45"/>
      <c r="L35" s="45"/>
      <c r="M35" s="45"/>
    </row>
    <row r="36" spans="1:13" ht="15.75" customHeight="1" thickBot="1" x14ac:dyDescent="0.3">
      <c r="A36" s="11"/>
      <c r="B36" s="41"/>
      <c r="C36" s="52"/>
      <c r="D36" s="51"/>
      <c r="E36" s="248"/>
      <c r="F36" s="11"/>
      <c r="G36" s="248"/>
      <c r="H36" s="13"/>
      <c r="I36" s="13"/>
      <c r="J36" s="46"/>
      <c r="K36" s="46"/>
      <c r="L36" s="45"/>
      <c r="M36" s="45"/>
    </row>
    <row r="37" spans="1:13" ht="15.75" customHeight="1" thickBot="1" x14ac:dyDescent="0.3">
      <c r="A37" s="252">
        <f>SUM(A34:A36)</f>
        <v>0</v>
      </c>
      <c r="B37" s="337" t="s">
        <v>9</v>
      </c>
      <c r="C37" s="338"/>
      <c r="D37" s="338"/>
      <c r="E37" s="339"/>
      <c r="F37" s="249">
        <f>SUM(F34:F36)</f>
        <v>0</v>
      </c>
      <c r="G37" s="246"/>
      <c r="H37" s="249">
        <f>SUM(H34:H36)</f>
        <v>0</v>
      </c>
      <c r="I37" s="249">
        <f>SUM(I34:I36)</f>
        <v>0</v>
      </c>
      <c r="J37" s="251">
        <f>SUM(J34:J36)</f>
        <v>0</v>
      </c>
      <c r="K37" s="251">
        <f>SUM(K34:K36)</f>
        <v>0</v>
      </c>
      <c r="L37" s="251">
        <f t="shared" ref="L37:M37" si="2">SUM(L34:L36)</f>
        <v>0</v>
      </c>
      <c r="M37" s="251">
        <f t="shared" si="2"/>
        <v>0</v>
      </c>
    </row>
    <row r="38" spans="1:13" ht="15.75" customHeight="1" thickBot="1" x14ac:dyDescent="0.3">
      <c r="A38" s="340" t="s">
        <v>8</v>
      </c>
      <c r="B38" s="341"/>
      <c r="C38" s="341"/>
      <c r="D38" s="341"/>
      <c r="E38" s="341"/>
      <c r="F38" s="341"/>
      <c r="G38" s="342"/>
      <c r="H38" s="37"/>
      <c r="I38" s="37"/>
      <c r="J38" s="251" t="s">
        <v>11</v>
      </c>
      <c r="K38" s="245">
        <f>+K37*1.1</f>
        <v>0</v>
      </c>
      <c r="L38" s="245"/>
      <c r="M38" s="245"/>
    </row>
    <row r="39" spans="1:13" ht="15.75" thickBot="1" x14ac:dyDescent="0.3">
      <c r="A39" s="337" t="s">
        <v>24</v>
      </c>
      <c r="B39" s="343"/>
      <c r="C39" s="343"/>
      <c r="D39" s="343"/>
      <c r="E39" s="343"/>
      <c r="F39" s="343"/>
      <c r="G39" s="344"/>
      <c r="H39" s="40"/>
      <c r="I39" s="40"/>
      <c r="J39" s="329">
        <f>+J37+K38+L37+M37</f>
        <v>0</v>
      </c>
      <c r="K39" s="330"/>
      <c r="L39" s="330"/>
      <c r="M39" s="331"/>
    </row>
    <row r="50" spans="1:8" x14ac:dyDescent="0.25">
      <c r="B50" s="5"/>
      <c r="C50" s="250" t="s">
        <v>19</v>
      </c>
      <c r="D50" s="250"/>
      <c r="E50" s="250"/>
      <c r="F50" s="250"/>
      <c r="G50" s="250"/>
    </row>
    <row r="51" spans="1:8" x14ac:dyDescent="0.25">
      <c r="B51" s="5"/>
      <c r="D51" s="250"/>
      <c r="E51" s="250"/>
      <c r="F51" s="250"/>
      <c r="G51" s="250"/>
      <c r="H51" s="250"/>
    </row>
    <row r="52" spans="1:8" x14ac:dyDescent="0.25">
      <c r="A52" s="326" t="s">
        <v>29</v>
      </c>
      <c r="B52" s="326"/>
      <c r="C52" s="247"/>
      <c r="E52" s="321" t="s">
        <v>187</v>
      </c>
      <c r="F52" s="321"/>
      <c r="G52" s="3"/>
      <c r="H52" s="34"/>
    </row>
    <row r="53" spans="1:8" x14ac:dyDescent="0.25">
      <c r="A53" s="326" t="s">
        <v>155</v>
      </c>
      <c r="B53" s="326"/>
      <c r="C53" s="247"/>
      <c r="E53" s="228" t="s">
        <v>188</v>
      </c>
      <c r="F53" s="14"/>
      <c r="G53" s="3"/>
      <c r="H53" s="34"/>
    </row>
    <row r="54" spans="1:8" x14ac:dyDescent="0.25">
      <c r="A54" s="4" t="s">
        <v>50</v>
      </c>
      <c r="B54" s="2"/>
      <c r="C54" s="229"/>
      <c r="E54" s="4" t="s">
        <v>183</v>
      </c>
      <c r="F54" s="15"/>
      <c r="G54" s="3"/>
      <c r="H54" s="34"/>
    </row>
    <row r="55" spans="1:8" x14ac:dyDescent="0.25">
      <c r="A55" s="4" t="s">
        <v>7</v>
      </c>
      <c r="B55" s="4"/>
      <c r="C55" s="35"/>
      <c r="E55" s="4" t="s">
        <v>182</v>
      </c>
      <c r="G55" s="3"/>
      <c r="H55" s="34"/>
    </row>
    <row r="56" spans="1:8" x14ac:dyDescent="0.25">
      <c r="A56" s="334" t="s">
        <v>49</v>
      </c>
      <c r="B56" s="334"/>
      <c r="C56" s="214"/>
      <c r="H56" s="34"/>
    </row>
    <row r="57" spans="1:8" x14ac:dyDescent="0.25">
      <c r="A57" s="326" t="s">
        <v>13</v>
      </c>
      <c r="B57" s="326"/>
      <c r="C57" s="214"/>
      <c r="E57" s="353" t="s">
        <v>20</v>
      </c>
      <c r="F57" s="353"/>
      <c r="G57" s="9">
        <f>+G52+G53+G54+G55</f>
        <v>0</v>
      </c>
      <c r="H57" s="34"/>
    </row>
    <row r="60" spans="1:8" x14ac:dyDescent="0.25">
      <c r="C60" s="44" t="s">
        <v>23</v>
      </c>
      <c r="D60" s="43"/>
    </row>
    <row r="62" spans="1:8" x14ac:dyDescent="0.25">
      <c r="B62" s="4" t="s">
        <v>29</v>
      </c>
      <c r="C62" s="229">
        <f>+C52</f>
        <v>0</v>
      </c>
      <c r="D62" s="4" t="s">
        <v>15</v>
      </c>
      <c r="E62" s="217">
        <f>+C55</f>
        <v>0</v>
      </c>
    </row>
    <row r="63" spans="1:8" x14ac:dyDescent="0.25">
      <c r="B63" s="98" t="s">
        <v>155</v>
      </c>
      <c r="C63" s="229">
        <f>+C53</f>
        <v>0</v>
      </c>
      <c r="D63" s="4" t="s">
        <v>22</v>
      </c>
      <c r="E63" s="217">
        <f>+C56</f>
        <v>0</v>
      </c>
    </row>
  </sheetData>
  <mergeCells count="69"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2:K2"/>
    <mergeCell ref="A3:K3"/>
    <mergeCell ref="A5:K5"/>
    <mergeCell ref="A6:I6"/>
    <mergeCell ref="A7:C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J27:M27"/>
    <mergeCell ref="L31:L33"/>
    <mergeCell ref="M31:M33"/>
    <mergeCell ref="B37:E37"/>
    <mergeCell ref="K31:K33"/>
    <mergeCell ref="H32:H33"/>
    <mergeCell ref="I32:I33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M28"/>
  <sheetViews>
    <sheetView workbookViewId="0">
      <selection activeCell="E17" sqref="E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1" spans="1:13" ht="16.5" x14ac:dyDescent="0.25">
      <c r="A1" s="386" t="s">
        <v>10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3" ht="16.5" customHeight="1" x14ac:dyDescent="0.25">
      <c r="A2" s="386" t="s">
        <v>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ht="12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</row>
    <row r="4" spans="1:13" ht="16.5" customHeight="1" x14ac:dyDescent="0.2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3" ht="17.25" customHeight="1" x14ac:dyDescent="0.25"/>
    <row r="6" spans="1:13" ht="15.75" customHeight="1" thickBot="1" x14ac:dyDescent="0.3">
      <c r="A6" s="321" t="s">
        <v>11</v>
      </c>
      <c r="B6" s="322"/>
      <c r="C6" s="322"/>
      <c r="D6" s="7"/>
      <c r="E6" s="7"/>
      <c r="F6" s="7"/>
      <c r="G6" s="7"/>
      <c r="H6" s="27"/>
      <c r="I6" s="27"/>
      <c r="J6" s="28"/>
      <c r="K6" s="29"/>
    </row>
    <row r="7" spans="1:13" ht="15.75" customHeight="1" thickBot="1" x14ac:dyDescent="0.3">
      <c r="A7" s="315" t="s">
        <v>0</v>
      </c>
      <c r="B7" s="319" t="s">
        <v>33</v>
      </c>
      <c r="C7" s="320"/>
      <c r="D7" s="345" t="s">
        <v>1</v>
      </c>
      <c r="E7" s="345" t="s">
        <v>14</v>
      </c>
      <c r="F7" s="345" t="s">
        <v>21</v>
      </c>
      <c r="G7" s="315" t="s">
        <v>2</v>
      </c>
      <c r="H7" s="335" t="s">
        <v>6</v>
      </c>
      <c r="I7" s="336"/>
      <c r="J7" s="311" t="s">
        <v>17</v>
      </c>
      <c r="K7" s="311" t="s">
        <v>18</v>
      </c>
      <c r="L7" s="311" t="s">
        <v>180</v>
      </c>
      <c r="M7" s="311" t="s">
        <v>181</v>
      </c>
    </row>
    <row r="8" spans="1:13" ht="16.5" customHeight="1" x14ac:dyDescent="0.25">
      <c r="A8" s="325"/>
      <c r="B8" s="315" t="s">
        <v>3</v>
      </c>
      <c r="C8" s="315" t="s">
        <v>4</v>
      </c>
      <c r="D8" s="346"/>
      <c r="E8" s="346"/>
      <c r="F8" s="346"/>
      <c r="G8" s="349"/>
      <c r="H8" s="351" t="s">
        <v>5</v>
      </c>
      <c r="I8" s="317" t="s">
        <v>48</v>
      </c>
      <c r="J8" s="327"/>
      <c r="K8" s="312"/>
      <c r="L8" s="327"/>
      <c r="M8" s="312"/>
    </row>
    <row r="9" spans="1:13" ht="18" customHeight="1" thickBot="1" x14ac:dyDescent="0.3">
      <c r="A9" s="316"/>
      <c r="B9" s="316"/>
      <c r="C9" s="316"/>
      <c r="D9" s="347"/>
      <c r="E9" s="347"/>
      <c r="F9" s="347"/>
      <c r="G9" s="350"/>
      <c r="H9" s="352"/>
      <c r="I9" s="318"/>
      <c r="J9" s="328"/>
      <c r="K9" s="313"/>
      <c r="L9" s="328"/>
      <c r="M9" s="313"/>
    </row>
    <row r="10" spans="1:13" ht="17.25" customHeight="1" thickBot="1" x14ac:dyDescent="0.3">
      <c r="A10" s="12"/>
      <c r="B10" s="41"/>
      <c r="C10" s="52"/>
      <c r="D10" s="51"/>
      <c r="E10" s="51"/>
      <c r="F10" s="51"/>
      <c r="G10" s="51"/>
      <c r="H10" s="24"/>
      <c r="I10" s="24"/>
      <c r="J10" s="45"/>
      <c r="K10" s="45"/>
      <c r="L10" s="45"/>
      <c r="M10" s="45"/>
    </row>
    <row r="11" spans="1:13" ht="16.5" customHeight="1" thickBot="1" x14ac:dyDescent="0.3">
      <c r="A11" s="11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16.5" customHeight="1" thickBot="1" x14ac:dyDescent="0.3">
      <c r="A12" s="11"/>
      <c r="B12" s="41"/>
      <c r="C12" s="52"/>
      <c r="D12" s="51"/>
      <c r="E12" s="248"/>
      <c r="F12" s="11"/>
      <c r="G12" s="248"/>
      <c r="H12" s="13"/>
      <c r="I12" s="13"/>
      <c r="J12" s="46"/>
      <c r="K12" s="46"/>
      <c r="L12" s="45"/>
      <c r="M12" s="45"/>
    </row>
    <row r="13" spans="1:13" ht="15.75" customHeight="1" thickBot="1" x14ac:dyDescent="0.3">
      <c r="A13" s="252">
        <f>SUM(A10:A12)</f>
        <v>0</v>
      </c>
      <c r="B13" s="337" t="s">
        <v>9</v>
      </c>
      <c r="C13" s="338"/>
      <c r="D13" s="338"/>
      <c r="E13" s="339"/>
      <c r="F13" s="249">
        <f>SUM(F10:F12)</f>
        <v>0</v>
      </c>
      <c r="G13" s="246"/>
      <c r="H13" s="249">
        <f>SUM(H10:H12)</f>
        <v>0</v>
      </c>
      <c r="I13" s="249">
        <f>SUM(I10:I12)</f>
        <v>0</v>
      </c>
      <c r="J13" s="251">
        <f>SUM(J10:J12)</f>
        <v>0</v>
      </c>
      <c r="K13" s="251">
        <f>SUM(K10:K12)</f>
        <v>0</v>
      </c>
      <c r="L13" s="251">
        <f t="shared" ref="L13:M13" si="0">SUM(L10:L12)</f>
        <v>0</v>
      </c>
      <c r="M13" s="251">
        <f t="shared" si="0"/>
        <v>0</v>
      </c>
    </row>
    <row r="14" spans="1:13" ht="15.75" thickBot="1" x14ac:dyDescent="0.3">
      <c r="A14" s="340" t="s">
        <v>8</v>
      </c>
      <c r="B14" s="341"/>
      <c r="C14" s="341"/>
      <c r="D14" s="341"/>
      <c r="E14" s="341"/>
      <c r="F14" s="341"/>
      <c r="G14" s="342"/>
      <c r="H14" s="37"/>
      <c r="I14" s="37"/>
      <c r="J14" s="251" t="s">
        <v>11</v>
      </c>
      <c r="K14" s="245">
        <f>+K13*1.1</f>
        <v>0</v>
      </c>
      <c r="L14" s="245"/>
      <c r="M14" s="245"/>
    </row>
    <row r="15" spans="1:13" ht="14.25" customHeight="1" thickBot="1" x14ac:dyDescent="0.3">
      <c r="A15" s="337" t="s">
        <v>24</v>
      </c>
      <c r="B15" s="343"/>
      <c r="C15" s="343"/>
      <c r="D15" s="343"/>
      <c r="E15" s="343"/>
      <c r="F15" s="343"/>
      <c r="G15" s="344"/>
      <c r="H15" s="40"/>
      <c r="I15" s="40"/>
      <c r="J15" s="329">
        <f>+J13+K14+L13+M13</f>
        <v>0</v>
      </c>
      <c r="K15" s="330"/>
      <c r="L15" s="330"/>
      <c r="M15" s="331"/>
    </row>
    <row r="16" spans="1:13" ht="12.75" customHeight="1" x14ac:dyDescent="0.25">
      <c r="A16" s="71"/>
      <c r="B16" s="72"/>
      <c r="C16" s="72"/>
      <c r="D16" s="72"/>
      <c r="E16" s="72"/>
      <c r="F16" s="72"/>
      <c r="G16" s="72"/>
      <c r="H16" s="73"/>
      <c r="I16" s="73"/>
      <c r="J16" s="74"/>
      <c r="K16" s="75"/>
    </row>
    <row r="17" spans="1:13" ht="15.75" customHeight="1" x14ac:dyDescent="0.25">
      <c r="A17" s="71"/>
      <c r="B17" s="72"/>
      <c r="C17" s="72"/>
      <c r="D17" s="72"/>
      <c r="E17" s="72"/>
      <c r="F17" s="72"/>
      <c r="G17" s="72"/>
      <c r="H17" s="73"/>
      <c r="I17" s="73"/>
      <c r="J17" s="74"/>
      <c r="K17" s="75"/>
    </row>
    <row r="18" spans="1:13" ht="14.25" customHeight="1" x14ac:dyDescent="0.25">
      <c r="A18" s="71"/>
      <c r="B18" s="72"/>
      <c r="C18" s="72"/>
      <c r="D18" s="72"/>
      <c r="E18" s="72"/>
      <c r="F18" s="72"/>
      <c r="G18" s="72"/>
      <c r="H18" s="73"/>
      <c r="I18" s="73"/>
      <c r="J18" s="74"/>
      <c r="K18" s="75"/>
    </row>
    <row r="19" spans="1:13" ht="15.75" customHeight="1" thickBot="1" x14ac:dyDescent="0.3">
      <c r="A19" s="321" t="s">
        <v>40</v>
      </c>
      <c r="B19" s="322"/>
      <c r="C19" s="322"/>
      <c r="D19" s="7"/>
      <c r="E19" s="7"/>
      <c r="F19" s="7"/>
      <c r="G19" s="7"/>
      <c r="H19" s="27"/>
      <c r="I19" s="27"/>
      <c r="J19" s="28"/>
      <c r="K19" s="29"/>
    </row>
    <row r="20" spans="1:13" ht="15.75" customHeight="1" thickBot="1" x14ac:dyDescent="0.3">
      <c r="A20" s="315" t="s">
        <v>0</v>
      </c>
      <c r="B20" s="319" t="s">
        <v>33</v>
      </c>
      <c r="C20" s="320"/>
      <c r="D20" s="345" t="s">
        <v>1</v>
      </c>
      <c r="E20" s="345" t="s">
        <v>14</v>
      </c>
      <c r="F20" s="345" t="s">
        <v>21</v>
      </c>
      <c r="G20" s="315" t="s">
        <v>2</v>
      </c>
      <c r="H20" s="335" t="s">
        <v>6</v>
      </c>
      <c r="I20" s="336"/>
      <c r="J20" s="311" t="s">
        <v>17</v>
      </c>
      <c r="K20" s="311" t="s">
        <v>18</v>
      </c>
      <c r="L20" s="311" t="s">
        <v>180</v>
      </c>
      <c r="M20" s="311" t="s">
        <v>181</v>
      </c>
    </row>
    <row r="21" spans="1:13" ht="15.75" customHeight="1" x14ac:dyDescent="0.25">
      <c r="A21" s="325"/>
      <c r="B21" s="315" t="s">
        <v>3</v>
      </c>
      <c r="C21" s="315" t="s">
        <v>4</v>
      </c>
      <c r="D21" s="346"/>
      <c r="E21" s="346"/>
      <c r="F21" s="346"/>
      <c r="G21" s="349"/>
      <c r="H21" s="351" t="s">
        <v>5</v>
      </c>
      <c r="I21" s="317" t="s">
        <v>48</v>
      </c>
      <c r="J21" s="327"/>
      <c r="K21" s="312"/>
      <c r="L21" s="327"/>
      <c r="M21" s="312"/>
    </row>
    <row r="22" spans="1:13" ht="22.5" customHeight="1" thickBot="1" x14ac:dyDescent="0.3">
      <c r="A22" s="316"/>
      <c r="B22" s="316"/>
      <c r="C22" s="316"/>
      <c r="D22" s="347"/>
      <c r="E22" s="347"/>
      <c r="F22" s="347"/>
      <c r="G22" s="350"/>
      <c r="H22" s="352"/>
      <c r="I22" s="318"/>
      <c r="J22" s="328"/>
      <c r="K22" s="313"/>
      <c r="L22" s="328"/>
      <c r="M22" s="313"/>
    </row>
    <row r="23" spans="1:13" ht="21.75" customHeight="1" thickBot="1" x14ac:dyDescent="0.3">
      <c r="A23" s="12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20.25" customHeight="1" thickBot="1" x14ac:dyDescent="0.3">
      <c r="A24" s="11"/>
      <c r="B24" s="41"/>
      <c r="C24" s="52"/>
      <c r="D24" s="51"/>
      <c r="E24" s="51"/>
      <c r="F24" s="51"/>
      <c r="G24" s="51"/>
      <c r="H24" s="24"/>
      <c r="I24" s="24"/>
      <c r="J24" s="45"/>
      <c r="K24" s="45"/>
      <c r="L24" s="45"/>
      <c r="M24" s="45"/>
    </row>
    <row r="25" spans="1:13" ht="15.75" customHeight="1" thickBot="1" x14ac:dyDescent="0.3">
      <c r="A25" s="11"/>
      <c r="B25" s="41"/>
      <c r="C25" s="52"/>
      <c r="D25" s="51"/>
      <c r="E25" s="248"/>
      <c r="F25" s="11"/>
      <c r="G25" s="248"/>
      <c r="H25" s="13"/>
      <c r="I25" s="13"/>
      <c r="J25" s="46"/>
      <c r="K25" s="46"/>
      <c r="L25" s="45"/>
      <c r="M25" s="45"/>
    </row>
    <row r="26" spans="1:13" ht="15.75" customHeight="1" thickBot="1" x14ac:dyDescent="0.3">
      <c r="A26" s="252">
        <f>SUM(A23:A25)</f>
        <v>0</v>
      </c>
      <c r="B26" s="337" t="s">
        <v>9</v>
      </c>
      <c r="C26" s="338"/>
      <c r="D26" s="338"/>
      <c r="E26" s="339"/>
      <c r="F26" s="249">
        <f>SUM(F23:F25)</f>
        <v>0</v>
      </c>
      <c r="G26" s="246"/>
      <c r="H26" s="249">
        <f>SUM(H23:H25)</f>
        <v>0</v>
      </c>
      <c r="I26" s="249">
        <f>SUM(I23:I25)</f>
        <v>0</v>
      </c>
      <c r="J26" s="251">
        <f>SUM(J23:J25)</f>
        <v>0</v>
      </c>
      <c r="K26" s="251">
        <f>SUM(K23:K25)</f>
        <v>0</v>
      </c>
      <c r="L26" s="251">
        <f t="shared" ref="L26:M26" si="1">SUM(L23:L25)</f>
        <v>0</v>
      </c>
      <c r="M26" s="251">
        <f t="shared" si="1"/>
        <v>0</v>
      </c>
    </row>
    <row r="27" spans="1:13" ht="15.75" customHeight="1" thickBot="1" x14ac:dyDescent="0.3">
      <c r="A27" s="340" t="s">
        <v>8</v>
      </c>
      <c r="B27" s="341"/>
      <c r="C27" s="341"/>
      <c r="D27" s="341"/>
      <c r="E27" s="341"/>
      <c r="F27" s="341"/>
      <c r="G27" s="342"/>
      <c r="H27" s="37"/>
      <c r="I27" s="37"/>
      <c r="J27" s="251" t="s">
        <v>11</v>
      </c>
      <c r="K27" s="245">
        <f>+K26*1.1</f>
        <v>0</v>
      </c>
      <c r="L27" s="245"/>
      <c r="M27" s="245"/>
    </row>
    <row r="28" spans="1:13" ht="15.75" thickBot="1" x14ac:dyDescent="0.3">
      <c r="A28" s="337" t="s">
        <v>24</v>
      </c>
      <c r="B28" s="343"/>
      <c r="C28" s="343"/>
      <c r="D28" s="343"/>
      <c r="E28" s="343"/>
      <c r="F28" s="343"/>
      <c r="G28" s="344"/>
      <c r="H28" s="40"/>
      <c r="I28" s="40"/>
      <c r="J28" s="329">
        <f>+J26+K27+L26+M26</f>
        <v>0</v>
      </c>
      <c r="K28" s="330"/>
      <c r="L28" s="330"/>
      <c r="M28" s="331"/>
    </row>
  </sheetData>
  <mergeCells count="43">
    <mergeCell ref="A1:K1"/>
    <mergeCell ref="A2:K2"/>
    <mergeCell ref="A4:K4"/>
    <mergeCell ref="A6:C6"/>
    <mergeCell ref="A7:A9"/>
    <mergeCell ref="B7:C7"/>
    <mergeCell ref="D7:D9"/>
    <mergeCell ref="E7:E9"/>
    <mergeCell ref="F7:F9"/>
    <mergeCell ref="A19:C19"/>
    <mergeCell ref="A20:A22"/>
    <mergeCell ref="B20:C20"/>
    <mergeCell ref="D20:D22"/>
    <mergeCell ref="E20:E22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</mergeCells>
  <phoneticPr fontId="35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ENERO</vt:lpstr>
      <vt:lpstr>FEBRERO</vt:lpstr>
      <vt:lpstr>Hoja1</vt:lpstr>
      <vt:lpstr>MARZO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2020-03-03T15:12:48Z</cp:lastPrinted>
  <dcterms:created xsi:type="dcterms:W3CDTF">2015-11-30T18:04:44Z</dcterms:created>
  <dcterms:modified xsi:type="dcterms:W3CDTF">2020-03-03T15:36:18Z</dcterms:modified>
</cp:coreProperties>
</file>