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DICIEMBRE\"/>
    </mc:Choice>
  </mc:AlternateContent>
  <xr:revisionPtr revIDLastSave="0" documentId="8_{4278A1F8-529B-403C-B181-CC17A4F6A6C5}" xr6:coauthVersionLast="45" xr6:coauthVersionMax="45" xr10:uidLastSave="{00000000-0000-0000-0000-000000000000}"/>
  <bookViews>
    <workbookView xWindow="-120" yWindow="-120" windowWidth="20730" windowHeight="11160" tabRatio="855" activeTab="11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JULIO!$A$1:$K$11</definedName>
    <definedName name="_xlnm.Print_Area" localSheetId="5">JUNIO!$A$1:$K$13</definedName>
    <definedName name="_xlnm.Print_Area" localSheetId="10">NOVIEMBRE!$A$1:$N$30</definedName>
    <definedName name="_xlnm.Print_Area" localSheetId="9">OCTUBRE!$A$1:$K$12</definedName>
    <definedName name="_xlnm.Print_Titles" localSheetId="3">ABRIL!$1:$6</definedName>
    <definedName name="_xlnm.Print_Titles" localSheetId="7">AGOSTO!$1:$7</definedName>
    <definedName name="_xlnm.Print_Titles" localSheetId="0">ENERO!$1:$4</definedName>
    <definedName name="_xlnm.Print_Titles" localSheetId="1">FEBRERO!$1:$4</definedName>
    <definedName name="_xlnm.Print_Titles" localSheetId="6">JULIO!$1:$11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3" l="1"/>
  <c r="M58" i="15" l="1"/>
  <c r="M13" i="23" l="1"/>
  <c r="L13" i="23"/>
  <c r="K13" i="23"/>
  <c r="K14" i="23" s="1"/>
  <c r="J13" i="23"/>
  <c r="I13" i="23"/>
  <c r="H13" i="23"/>
  <c r="F13" i="23"/>
  <c r="A13" i="23"/>
  <c r="N12" i="23"/>
  <c r="J15" i="23" l="1"/>
  <c r="N13" i="23"/>
  <c r="N14" i="23"/>
  <c r="L35" i="15"/>
  <c r="N15" i="23" l="1"/>
  <c r="L45" i="15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0" i="1"/>
  <c r="N9" i="1"/>
  <c r="N11" i="1" s="1"/>
  <c r="A40" i="14" l="1"/>
  <c r="M40" i="14" l="1"/>
  <c r="L40" i="14"/>
  <c r="K40" i="14"/>
  <c r="K41" i="14" s="1"/>
  <c r="K28" i="14"/>
  <c r="J42" i="14" l="1"/>
  <c r="J29" i="14"/>
  <c r="M13" i="15" l="1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M14" i="14"/>
  <c r="G62" i="14" s="1"/>
  <c r="L14" i="14"/>
  <c r="G61" i="14" s="1"/>
  <c r="K14" i="14"/>
  <c r="K15" i="14" s="1"/>
  <c r="G60" i="14" s="1"/>
  <c r="J14" i="14"/>
  <c r="G59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G64" i="14" l="1"/>
  <c r="C59" i="15"/>
  <c r="C64" i="14"/>
  <c r="E70" i="14"/>
  <c r="J16" i="14"/>
  <c r="C50" i="1"/>
  <c r="M42" i="1"/>
  <c r="L42" i="1"/>
  <c r="M31" i="1"/>
  <c r="L31" i="1"/>
  <c r="M20" i="1"/>
  <c r="L20" i="1"/>
  <c r="M11" i="1"/>
  <c r="L11" i="1"/>
  <c r="K42" i="1"/>
  <c r="J42" i="1"/>
  <c r="I42" i="1"/>
  <c r="H42" i="1"/>
  <c r="F42" i="1"/>
  <c r="A42" i="1"/>
  <c r="G51" i="1" l="1"/>
  <c r="K43" i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L124" i="24" l="1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K126" i="24" l="1"/>
  <c r="K104" i="24"/>
  <c r="L58" i="24"/>
  <c r="K59" i="24" s="1"/>
  <c r="K84" i="24"/>
  <c r="K29" i="24"/>
  <c r="K31" i="24" l="1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<sst xmlns="http://schemas.openxmlformats.org/spreadsheetml/2006/main" count="657" uniqueCount="168">
  <si>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</si>
  <si>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</si>
  <si>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</si>
  <si>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</si>
  <si>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</si>
  <si>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</si>
  <si>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</si>
  <si>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</si>
  <si>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</si>
  <si>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</si>
  <si>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</si>
  <si>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</si>
  <si>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</si>
  <si>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</si>
  <si>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</si>
  <si>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</si>
  <si>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</si>
  <si>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</si>
  <si>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</si>
  <si>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</si>
  <si>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</si>
  <si>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</si>
  <si>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</si>
  <si>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</si>
  <si>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</si>
  <si>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</si>
  <si>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</si>
  <si>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</si>
  <si>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Transferencias</t>
  </si>
  <si>
    <t>César Montero y Bienvenido Carvajal</t>
  </si>
  <si>
    <t>San Juan de la Maguana</t>
  </si>
  <si>
    <t>PRODUCCIÓN  ANIMAL</t>
  </si>
  <si>
    <t>ACTIVIDAD</t>
  </si>
  <si>
    <t>Transferencias:</t>
  </si>
  <si>
    <t>DEPARTAMENTO DE PLANIFICACIÓN  Y  DESARROLLO</t>
  </si>
  <si>
    <t>AGRICULTURA COMPETITIVA</t>
  </si>
  <si>
    <t>ACCESO A LAS CIENCIAS MODERNAS</t>
  </si>
  <si>
    <t>José Cepeda</t>
  </si>
  <si>
    <t>PRODUCCIÓN ANIMAL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</si>
  <si>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</si>
  <si>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</si>
  <si>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</si>
  <si>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</si>
  <si>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</si>
  <si>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Higüey</t>
  </si>
  <si>
    <t>PRODUCTO-RES LÍDERES</t>
  </si>
  <si>
    <t>MEDIO AMBIENTE Y RECURSOS NATURALES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</si>
  <si>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</si>
  <si>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</si>
  <si>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</si>
  <si>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</si>
  <si>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</si>
  <si>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</si>
  <si>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</si>
  <si>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</si>
  <si>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</si>
  <si>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</si>
  <si>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</si>
  <si>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</si>
  <si>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</si>
  <si>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</si>
  <si>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</si>
  <si>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</si>
  <si>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</si>
  <si>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</si>
  <si>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</si>
  <si>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</si>
  <si>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</si>
  <si>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</si>
  <si>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</si>
  <si>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</si>
  <si>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</si>
  <si>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</si>
  <si>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</si>
  <si>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</si>
  <si>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</si>
  <si>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</si>
  <si>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</si>
  <si>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</si>
  <si>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</si>
  <si>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</si>
  <si>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</si>
  <si>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</si>
  <si>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</si>
  <si>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</si>
  <si>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</si>
  <si>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</si>
  <si>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</si>
  <si>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</si>
  <si>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</si>
  <si>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</si>
  <si>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</si>
  <si>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</si>
  <si>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Facilitadores :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</si>
  <si>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</si>
  <si>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</si>
  <si>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</si>
  <si>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</si>
  <si>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</si>
  <si>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</si>
  <si>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</si>
  <si>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</si>
  <si>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</si>
  <si>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</si>
  <si>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</si>
  <si>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</si>
  <si>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</si>
  <si>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</si>
  <si>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</si>
  <si>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</si>
  <si>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</si>
  <si>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</si>
  <si>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</si>
  <si>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</si>
  <si>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</si>
  <si>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</si>
  <si>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</si>
  <si>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</si>
  <si>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</si>
  <si>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</si>
  <si>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</si>
  <si>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</si>
  <si>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</si>
  <si>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</si>
  <si>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</si>
  <si>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</si>
  <si>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</si>
  <si>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</si>
  <si>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</si>
  <si>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</si>
  <si>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</si>
  <si>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</si>
  <si>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</si>
  <si>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</si>
  <si>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</si>
  <si>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</si>
  <si>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</si>
  <si>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</si>
  <si>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</si>
  <si>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</si>
  <si>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</si>
  <si>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</si>
  <si>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</si>
  <si>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</si>
  <si>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</si>
  <si>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</si>
  <si>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</si>
  <si>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</si>
  <si>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</si>
  <si>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</si>
  <si>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</si>
  <si>
    <t xml:space="preserve">Durante el   mes de JULIO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</si>
  <si>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Julio  2020</t>
  </si>
  <si>
    <t xml:space="preserve">ACTUALIZACIÓN  TECNOLÓGICA  PARA LA INNOVACIÓN Y COMPETITIVIDAD DEL SECTOR AGROALIMENTARIO  Y AGROEXPORTADOR  </t>
  </si>
  <si>
    <t>Ejecución Programa de  Transferencia Tecnológica,  Agosto  2020</t>
  </si>
  <si>
    <t xml:space="preserve">Durante el   mes de AGOSTO  no se realizaron actividades de transferencia tecnológica, pues en las actuales circunstancias de pandemia por COVID-19, la institución está  siendo afectada en las actividades normales del programa de transferencia de tecnologías. </t>
  </si>
  <si>
    <t xml:space="preserve">Durante el   mes de SEPTIEMBRE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</si>
  <si>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Septiembre 2020</t>
  </si>
  <si>
    <t xml:space="preserve">ACTUALIZACIÓN  TECNOLÓGICA  PARA LA INNOVACIÓN Y COMPETITIVIDAD DEL SECTOR AGROALIMENTARIO Y AGROEXPORTADOR  </t>
  </si>
  <si>
    <t xml:space="preserve">    DEPARTAMENTO DE PLANIFICACIÓN  Y  DESARROLLO</t>
  </si>
  <si>
    <t>Ejecución Programa de  Transferencia Tecnológica,  Octubre 2020</t>
  </si>
  <si>
    <t xml:space="preserve">Durante el   mes de Octubre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</si>
  <si>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Noviembre  2020</t>
  </si>
  <si>
    <t xml:space="preserve"> Noviembre 20</t>
  </si>
  <si>
    <t>Beneficiarios:</t>
  </si>
  <si>
    <t>Productores:</t>
  </si>
  <si>
    <t xml:space="preserve">Durante el   mes de Diciembre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</si>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</sst>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36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7" fontId="27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164" fontId="26" fillId="3" borderId="4" xfId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4" fontId="35" fillId="0" borderId="1" xfId="0" applyNumberFormat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5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1" fillId="0" borderId="0" xfId="1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9" fillId="0" borderId="0" xfId="0" applyFont="1" applyAlignment="1"/>
    <xf numFmtId="164" fontId="31" fillId="0" borderId="0" xfId="1" applyFont="1" applyAlignment="1">
      <alignment vertical="center"/>
    </xf>
    <xf numFmtId="0" fontId="3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6" xfId="0" applyNumberFormat="1" applyFont="1" applyBorder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164" fontId="31" fillId="0" borderId="0" xfId="1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/>
    <xf numFmtId="4" fontId="8" fillId="3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9" fontId="26" fillId="3" borderId="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45-4494-BA6E-316839329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145-4494-BA6E-316839329A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NOVIEMBRE!$B$21:$B$22</c:f>
              <c:strCache>
                <c:ptCount val="2"/>
                <c:pt idx="0">
                  <c:v>Técnicos</c:v>
                </c:pt>
                <c:pt idx="1">
                  <c:v>Productores:</c:v>
                </c:pt>
              </c:strCache>
            </c:strRef>
          </c:cat>
          <c:val>
            <c:numRef>
              <c:f>NOVIEMBRE!$C$21:$C$22</c:f>
              <c:numCache>
                <c:formatCode>General</c:formatCode>
                <c:ptCount val="2"/>
                <c:pt idx="0">
                  <c:v>14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F-4105-BC16-6F32429166E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12841492-5965-42D9-9382-70CE2F2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561975</xdr:colOff>
      <xdr:row>18</xdr:row>
      <xdr:rowOff>14287</xdr:rowOff>
    </xdr:from>
    <xdr:to>
      <xdr:col>9</xdr:col>
      <xdr:colOff>38100</xdr:colOff>
      <xdr:row>29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5F7B8A5-B85C-4EB7-8A30-96D06143D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6" name="Picture 1" descr="Logo CONIAF">
          <a:extLst>
            <a:ext uri="{FF2B5EF4-FFF2-40B4-BE49-F238E27FC236}">
              <a16:creationId xmlns:a16="http://schemas.microsoft.com/office/drawing/2014/main" id="{6ADEE382-D265-4B4E-9AAC-45D59D1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2D434CD3-D934-423E-85C3-97AE1C9C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175261</xdr:colOff>
      <xdr:row>0</xdr:row>
      <xdr:rowOff>0</xdr:rowOff>
    </xdr:from>
    <xdr:to>
      <xdr:col>1</xdr:col>
      <xdr:colOff>793635</xdr:colOff>
      <xdr:row>4</xdr:row>
      <xdr:rowOff>83820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1" y="0"/>
          <a:ext cx="968894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15240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" y="9526"/>
          <a:ext cx="1000125" cy="61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C37" zoomScaleNormal="100" workbookViewId="0">
      <selection activeCell="N44" sqref="N44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289" t="s">
        <v>10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7" ht="15" customHeight="1" x14ac:dyDescent="0.25">
      <c r="A2" s="289" t="s">
        <v>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7" ht="15" customHeight="1" x14ac:dyDescent="0.25">
      <c r="A3" s="281" t="s">
        <v>139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7" ht="18" x14ac:dyDescent="0.25">
      <c r="A4" s="282" t="s">
        <v>144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7" ht="15.75" thickBot="1" x14ac:dyDescent="0.3">
      <c r="A5" s="291" t="s">
        <v>36</v>
      </c>
      <c r="B5" s="291"/>
      <c r="C5" s="291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">
      <c r="A6" s="260" t="s">
        <v>0</v>
      </c>
      <c r="B6" s="274" t="s">
        <v>32</v>
      </c>
      <c r="C6" s="275"/>
      <c r="D6" s="257" t="s">
        <v>1</v>
      </c>
      <c r="E6" s="257" t="s">
        <v>14</v>
      </c>
      <c r="F6" s="257" t="s">
        <v>21</v>
      </c>
      <c r="G6" s="260" t="s">
        <v>2</v>
      </c>
      <c r="H6" s="266" t="s">
        <v>6</v>
      </c>
      <c r="I6" s="267"/>
      <c r="J6" s="244" t="s">
        <v>17</v>
      </c>
      <c r="K6" s="244" t="s">
        <v>18</v>
      </c>
      <c r="L6" s="244" t="s">
        <v>88</v>
      </c>
      <c r="M6" s="244" t="s">
        <v>89</v>
      </c>
      <c r="N6" s="244" t="s">
        <v>105</v>
      </c>
    </row>
    <row r="7" spans="1:17" ht="15" customHeight="1" x14ac:dyDescent="0.25">
      <c r="A7" s="264"/>
      <c r="B7" s="260" t="s">
        <v>3</v>
      </c>
      <c r="C7" s="260" t="s">
        <v>4</v>
      </c>
      <c r="D7" s="258"/>
      <c r="E7" s="258"/>
      <c r="F7" s="258"/>
      <c r="G7" s="261"/>
      <c r="H7" s="270" t="s">
        <v>5</v>
      </c>
      <c r="I7" s="272" t="s">
        <v>39</v>
      </c>
      <c r="J7" s="268"/>
      <c r="K7" s="245"/>
      <c r="L7" s="268"/>
      <c r="M7" s="245"/>
      <c r="N7" s="245"/>
    </row>
    <row r="8" spans="1:17" ht="21.75" customHeight="1" thickBot="1" x14ac:dyDescent="0.3">
      <c r="A8" s="265"/>
      <c r="B8" s="265"/>
      <c r="C8" s="265"/>
      <c r="D8" s="259"/>
      <c r="E8" s="259"/>
      <c r="F8" s="259"/>
      <c r="G8" s="262"/>
      <c r="H8" s="271"/>
      <c r="I8" s="273"/>
      <c r="J8" s="269"/>
      <c r="K8" s="246"/>
      <c r="L8" s="269"/>
      <c r="M8" s="246"/>
      <c r="N8" s="246"/>
    </row>
    <row r="9" spans="1:17" ht="45.75" customHeight="1" thickBot="1" x14ac:dyDescent="0.3">
      <c r="A9" s="11">
        <v>1</v>
      </c>
      <c r="B9" s="40" t="s">
        <v>64</v>
      </c>
      <c r="C9" s="50" t="s">
        <v>27</v>
      </c>
      <c r="D9" s="49"/>
      <c r="E9" s="49" t="s">
        <v>65</v>
      </c>
      <c r="F9" s="11">
        <v>16</v>
      </c>
      <c r="G9" s="49" t="s">
        <v>106</v>
      </c>
      <c r="H9" s="23">
        <v>20</v>
      </c>
      <c r="I9" s="23">
        <v>16</v>
      </c>
      <c r="J9" s="162">
        <v>31506</v>
      </c>
      <c r="K9" s="162">
        <v>33200</v>
      </c>
      <c r="L9" s="162">
        <v>10000</v>
      </c>
      <c r="M9" s="162">
        <v>5900</v>
      </c>
      <c r="N9" s="163">
        <f>J9+K9+L9+M9</f>
        <v>80606</v>
      </c>
      <c r="Q9" s="158"/>
    </row>
    <row r="10" spans="1:17" ht="45.75" customHeight="1" thickBot="1" x14ac:dyDescent="0.3">
      <c r="A10" s="10">
        <v>1</v>
      </c>
      <c r="B10" s="40" t="s">
        <v>64</v>
      </c>
      <c r="C10" s="19" t="s">
        <v>27</v>
      </c>
      <c r="D10" s="49" t="s">
        <v>37</v>
      </c>
      <c r="E10" s="20" t="s">
        <v>66</v>
      </c>
      <c r="F10" s="10">
        <v>16</v>
      </c>
      <c r="G10" s="20" t="s">
        <v>67</v>
      </c>
      <c r="H10" s="12">
        <v>3</v>
      </c>
      <c r="I10" s="12">
        <v>28</v>
      </c>
      <c r="J10" s="164">
        <v>26550</v>
      </c>
      <c r="K10" s="164">
        <v>33200</v>
      </c>
      <c r="L10" s="164">
        <v>16650</v>
      </c>
      <c r="M10" s="164">
        <v>4900</v>
      </c>
      <c r="N10" s="163">
        <f>J10+K10+L10+M10</f>
        <v>81300</v>
      </c>
    </row>
    <row r="11" spans="1:17" ht="15.75" customHeight="1" thickBot="1" x14ac:dyDescent="0.3">
      <c r="A11" s="112">
        <f>SUM(A9:A10)</f>
        <v>2</v>
      </c>
      <c r="B11" s="253" t="s">
        <v>9</v>
      </c>
      <c r="C11" s="254"/>
      <c r="D11" s="254"/>
      <c r="E11" s="255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10">
        <f t="shared" si="0"/>
        <v>26650</v>
      </c>
      <c r="M11" s="110">
        <f t="shared" si="0"/>
        <v>10800</v>
      </c>
      <c r="N11" s="157">
        <f>N9+N10</f>
        <v>161906</v>
      </c>
      <c r="O11" s="153"/>
      <c r="P11" s="15"/>
      <c r="Q11" s="15"/>
    </row>
    <row r="12" spans="1:17" ht="15.75" customHeight="1" thickBot="1" x14ac:dyDescent="0.3">
      <c r="A12" s="276" t="s">
        <v>8</v>
      </c>
      <c r="B12" s="277"/>
      <c r="C12" s="277"/>
      <c r="D12" s="277"/>
      <c r="E12" s="277"/>
      <c r="F12" s="277"/>
      <c r="G12" s="278"/>
      <c r="H12" s="36"/>
      <c r="I12" s="36"/>
      <c r="J12" s="37" t="s">
        <v>11</v>
      </c>
      <c r="K12" s="38">
        <f>+K11*1.1</f>
        <v>73040</v>
      </c>
      <c r="L12" s="110"/>
      <c r="M12" s="110"/>
      <c r="N12" s="155">
        <f>K11*0.1</f>
        <v>6640</v>
      </c>
      <c r="O12" s="154"/>
    </row>
    <row r="13" spans="1:17" ht="15.75" customHeight="1" thickBot="1" x14ac:dyDescent="0.3">
      <c r="A13" s="253" t="s">
        <v>24</v>
      </c>
      <c r="B13" s="279"/>
      <c r="C13" s="279"/>
      <c r="D13" s="279"/>
      <c r="E13" s="279"/>
      <c r="F13" s="279"/>
      <c r="G13" s="280"/>
      <c r="H13" s="39"/>
      <c r="I13" s="39"/>
      <c r="J13" s="283">
        <f>+J11+K12+L11+M11</f>
        <v>168546</v>
      </c>
      <c r="K13" s="284"/>
      <c r="L13" s="284"/>
      <c r="M13" s="285"/>
      <c r="N13" s="156">
        <f>N11+N12</f>
        <v>168546</v>
      </c>
      <c r="O13" s="154"/>
    </row>
    <row r="14" spans="1:17" x14ac:dyDescent="0.25">
      <c r="M14" s="51" t="s">
        <v>11</v>
      </c>
    </row>
    <row r="15" spans="1:17" ht="15.75" thickBot="1" x14ac:dyDescent="0.3">
      <c r="A15" s="292" t="s">
        <v>42</v>
      </c>
      <c r="B15" s="292"/>
      <c r="C15" s="292"/>
      <c r="D15" s="292"/>
      <c r="E15" s="292"/>
      <c r="F15" s="7"/>
      <c r="G15" s="7"/>
      <c r="H15" s="26"/>
      <c r="I15" s="26"/>
      <c r="J15" s="27"/>
      <c r="K15" s="28"/>
    </row>
    <row r="16" spans="1:17" ht="15.75" thickBot="1" x14ac:dyDescent="0.3">
      <c r="A16" s="260" t="s">
        <v>0</v>
      </c>
      <c r="B16" s="274" t="s">
        <v>32</v>
      </c>
      <c r="C16" s="275"/>
      <c r="D16" s="257" t="s">
        <v>1</v>
      </c>
      <c r="E16" s="257" t="s">
        <v>14</v>
      </c>
      <c r="F16" s="257" t="s">
        <v>21</v>
      </c>
      <c r="G16" s="260" t="s">
        <v>2</v>
      </c>
      <c r="H16" s="266" t="s">
        <v>6</v>
      </c>
      <c r="I16" s="267"/>
      <c r="J16" s="244" t="s">
        <v>17</v>
      </c>
      <c r="K16" s="244" t="s">
        <v>18</v>
      </c>
      <c r="L16" s="244" t="s">
        <v>88</v>
      </c>
      <c r="M16" s="244" t="s">
        <v>89</v>
      </c>
      <c r="N16" s="244" t="s">
        <v>105</v>
      </c>
    </row>
    <row r="17" spans="1:14" ht="15" customHeight="1" x14ac:dyDescent="0.25">
      <c r="A17" s="264"/>
      <c r="B17" s="260" t="s">
        <v>3</v>
      </c>
      <c r="C17" s="260" t="s">
        <v>4</v>
      </c>
      <c r="D17" s="258"/>
      <c r="E17" s="258"/>
      <c r="F17" s="258"/>
      <c r="G17" s="261"/>
      <c r="H17" s="272" t="s">
        <v>5</v>
      </c>
      <c r="I17" s="272" t="s">
        <v>39</v>
      </c>
      <c r="J17" s="268"/>
      <c r="K17" s="245"/>
      <c r="L17" s="268"/>
      <c r="M17" s="245"/>
      <c r="N17" s="245"/>
    </row>
    <row r="18" spans="1:14" ht="23.25" customHeight="1" thickBot="1" x14ac:dyDescent="0.3">
      <c r="A18" s="265"/>
      <c r="B18" s="265"/>
      <c r="C18" s="265"/>
      <c r="D18" s="259"/>
      <c r="E18" s="259"/>
      <c r="F18" s="259"/>
      <c r="G18" s="262"/>
      <c r="H18" s="246"/>
      <c r="I18" s="273"/>
      <c r="J18" s="269"/>
      <c r="K18" s="246"/>
      <c r="L18" s="269"/>
      <c r="M18" s="246"/>
      <c r="N18" s="246"/>
    </row>
    <row r="19" spans="1:14" ht="43.5" thickBot="1" x14ac:dyDescent="0.3">
      <c r="A19" s="40">
        <v>1</v>
      </c>
      <c r="B19" s="40" t="s">
        <v>69</v>
      </c>
      <c r="C19" s="50" t="s">
        <v>68</v>
      </c>
      <c r="D19" s="40" t="s">
        <v>70</v>
      </c>
      <c r="E19" s="41" t="s">
        <v>71</v>
      </c>
      <c r="F19" s="40">
        <v>24</v>
      </c>
      <c r="G19" s="40" t="s">
        <v>72</v>
      </c>
      <c r="H19" s="40">
        <v>18</v>
      </c>
      <c r="I19" s="40">
        <v>24</v>
      </c>
      <c r="J19" s="62">
        <v>55125</v>
      </c>
      <c r="K19" s="62">
        <v>45200</v>
      </c>
      <c r="L19" s="162">
        <v>21000</v>
      </c>
      <c r="M19" s="162">
        <v>4700</v>
      </c>
      <c r="N19" s="163">
        <f>J19+K19+L19+M19</f>
        <v>126025</v>
      </c>
    </row>
    <row r="20" spans="1:14" ht="15.75" customHeight="1" thickBot="1" x14ac:dyDescent="0.3">
      <c r="A20" s="113">
        <f>SUM(A19:A19)</f>
        <v>1</v>
      </c>
      <c r="B20" s="253" t="s">
        <v>9</v>
      </c>
      <c r="C20" s="254"/>
      <c r="D20" s="254"/>
      <c r="E20" s="255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115">
        <f t="shared" si="1"/>
        <v>21000</v>
      </c>
      <c r="M20" s="115">
        <f t="shared" si="1"/>
        <v>4700</v>
      </c>
      <c r="N20" s="115">
        <f t="shared" si="1"/>
        <v>126025</v>
      </c>
    </row>
    <row r="21" spans="1:14" ht="15.75" thickBot="1" x14ac:dyDescent="0.3">
      <c r="A21" s="248" t="s">
        <v>8</v>
      </c>
      <c r="B21" s="249"/>
      <c r="C21" s="249"/>
      <c r="D21" s="249"/>
      <c r="E21" s="249"/>
      <c r="F21" s="249"/>
      <c r="G21" s="249"/>
      <c r="H21" s="36"/>
      <c r="I21" s="24"/>
      <c r="J21" s="37" t="s">
        <v>11</v>
      </c>
      <c r="K21" s="37">
        <f>+K20*1.1</f>
        <v>49720.000000000007</v>
      </c>
      <c r="L21" s="110" t="s">
        <v>11</v>
      </c>
      <c r="M21" s="110" t="s">
        <v>11</v>
      </c>
      <c r="N21" s="155">
        <f>K20*0.1</f>
        <v>4520</v>
      </c>
    </row>
    <row r="22" spans="1:14" ht="15.75" thickBot="1" x14ac:dyDescent="0.3">
      <c r="A22" s="250" t="s">
        <v>24</v>
      </c>
      <c r="B22" s="251"/>
      <c r="C22" s="251"/>
      <c r="D22" s="251"/>
      <c r="E22" s="251"/>
      <c r="F22" s="251"/>
      <c r="G22" s="251"/>
      <c r="H22" s="25"/>
      <c r="I22" s="25"/>
      <c r="J22" s="283">
        <f>+J20+K21+L20+M20</f>
        <v>130545</v>
      </c>
      <c r="K22" s="284"/>
      <c r="L22" s="284"/>
      <c r="M22" s="285"/>
      <c r="N22" s="156">
        <f>N20+N21</f>
        <v>130545</v>
      </c>
    </row>
    <row r="23" spans="1:14" x14ac:dyDescent="0.25">
      <c r="A23" s="68"/>
      <c r="B23" s="69"/>
      <c r="C23" s="69"/>
      <c r="D23" s="69"/>
      <c r="E23" s="69"/>
      <c r="F23" s="69"/>
      <c r="G23" s="69"/>
      <c r="H23" s="70"/>
      <c r="I23" s="70"/>
      <c r="J23" s="71"/>
      <c r="K23" s="72"/>
    </row>
    <row r="24" spans="1:14" ht="15.75" thickBot="1" x14ac:dyDescent="0.3">
      <c r="A24" s="292" t="s">
        <v>46</v>
      </c>
      <c r="B24" s="292"/>
      <c r="C24" s="292"/>
      <c r="D24" s="69"/>
      <c r="E24" s="69"/>
      <c r="F24" s="69"/>
      <c r="G24" s="69"/>
      <c r="H24" s="70"/>
      <c r="I24" s="70"/>
      <c r="J24" s="71"/>
      <c r="K24" s="72"/>
    </row>
    <row r="25" spans="1:14" ht="15.75" thickBot="1" x14ac:dyDescent="0.3">
      <c r="A25" s="260" t="s">
        <v>0</v>
      </c>
      <c r="B25" s="274" t="s">
        <v>32</v>
      </c>
      <c r="C25" s="275"/>
      <c r="D25" s="257" t="s">
        <v>1</v>
      </c>
      <c r="E25" s="257" t="s">
        <v>14</v>
      </c>
      <c r="F25" s="257" t="s">
        <v>21</v>
      </c>
      <c r="G25" s="260" t="s">
        <v>2</v>
      </c>
      <c r="H25" s="266" t="s">
        <v>6</v>
      </c>
      <c r="I25" s="267"/>
      <c r="J25" s="244" t="s">
        <v>17</v>
      </c>
      <c r="K25" s="244" t="s">
        <v>18</v>
      </c>
      <c r="L25" s="244" t="s">
        <v>88</v>
      </c>
      <c r="M25" s="244" t="s">
        <v>89</v>
      </c>
      <c r="N25" s="244" t="s">
        <v>105</v>
      </c>
    </row>
    <row r="26" spans="1:14" ht="15" customHeight="1" x14ac:dyDescent="0.25">
      <c r="A26" s="264"/>
      <c r="B26" s="260" t="s">
        <v>3</v>
      </c>
      <c r="C26" s="260" t="s">
        <v>4</v>
      </c>
      <c r="D26" s="258"/>
      <c r="E26" s="258"/>
      <c r="F26" s="258"/>
      <c r="G26" s="261"/>
      <c r="H26" s="270" t="s">
        <v>5</v>
      </c>
      <c r="I26" s="272" t="s">
        <v>39</v>
      </c>
      <c r="J26" s="268"/>
      <c r="K26" s="245"/>
      <c r="L26" s="268"/>
      <c r="M26" s="245"/>
      <c r="N26" s="245"/>
    </row>
    <row r="27" spans="1:14" ht="22.5" customHeight="1" thickBot="1" x14ac:dyDescent="0.3">
      <c r="A27" s="265"/>
      <c r="B27" s="265"/>
      <c r="C27" s="265"/>
      <c r="D27" s="259"/>
      <c r="E27" s="259"/>
      <c r="F27" s="259"/>
      <c r="G27" s="262"/>
      <c r="H27" s="271"/>
      <c r="I27" s="273"/>
      <c r="J27" s="269"/>
      <c r="K27" s="246"/>
      <c r="L27" s="269"/>
      <c r="M27" s="246"/>
      <c r="N27" s="246"/>
    </row>
    <row r="28" spans="1:14" ht="43.5" thickBot="1" x14ac:dyDescent="0.3">
      <c r="A28" s="11">
        <v>1</v>
      </c>
      <c r="B28" s="40" t="s">
        <v>77</v>
      </c>
      <c r="C28" s="50" t="s">
        <v>73</v>
      </c>
      <c r="D28" s="49" t="s">
        <v>76</v>
      </c>
      <c r="E28" s="49" t="s">
        <v>74</v>
      </c>
      <c r="F28" s="49">
        <v>4</v>
      </c>
      <c r="G28" s="49" t="s">
        <v>75</v>
      </c>
      <c r="H28" s="23">
        <v>35</v>
      </c>
      <c r="I28" s="23">
        <v>28</v>
      </c>
      <c r="J28" s="151">
        <v>30799</v>
      </c>
      <c r="K28" s="162">
        <v>30800</v>
      </c>
      <c r="L28" s="162">
        <v>9300</v>
      </c>
      <c r="M28" s="162">
        <v>3300</v>
      </c>
      <c r="N28" s="165">
        <f>J28+K28+L28+M28</f>
        <v>74199</v>
      </c>
    </row>
    <row r="29" spans="1:14" ht="29.25" thickBot="1" x14ac:dyDescent="0.3">
      <c r="A29" s="10">
        <v>1</v>
      </c>
      <c r="B29" s="40" t="s">
        <v>79</v>
      </c>
      <c r="C29" s="50" t="s">
        <v>80</v>
      </c>
      <c r="D29" s="49" t="s">
        <v>76</v>
      </c>
      <c r="E29" s="49" t="s">
        <v>83</v>
      </c>
      <c r="F29" s="49">
        <v>8</v>
      </c>
      <c r="G29" s="49" t="s">
        <v>44</v>
      </c>
      <c r="H29" s="23">
        <v>9</v>
      </c>
      <c r="I29" s="23">
        <v>15</v>
      </c>
      <c r="J29" s="44">
        <v>0</v>
      </c>
      <c r="K29" s="162">
        <v>11200</v>
      </c>
      <c r="L29" s="162">
        <v>6400</v>
      </c>
      <c r="M29" s="162">
        <v>4000</v>
      </c>
      <c r="N29" s="166">
        <f>J29+K29+L29+M29</f>
        <v>21600</v>
      </c>
    </row>
    <row r="30" spans="1:14" ht="43.5" thickBot="1" x14ac:dyDescent="0.3">
      <c r="A30" s="10">
        <v>1</v>
      </c>
      <c r="B30" s="40" t="s">
        <v>81</v>
      </c>
      <c r="C30" s="50" t="s">
        <v>68</v>
      </c>
      <c r="D30" s="49" t="s">
        <v>76</v>
      </c>
      <c r="E30" s="108" t="s">
        <v>82</v>
      </c>
      <c r="F30" s="10">
        <v>24</v>
      </c>
      <c r="G30" s="108" t="s">
        <v>78</v>
      </c>
      <c r="H30" s="12">
        <v>0</v>
      </c>
      <c r="I30" s="12">
        <v>33</v>
      </c>
      <c r="J30" s="159">
        <v>100200.1</v>
      </c>
      <c r="K30" s="164">
        <v>48650</v>
      </c>
      <c r="L30" s="162">
        <v>25511.040000000001</v>
      </c>
      <c r="M30" s="162">
        <v>3700</v>
      </c>
      <c r="N30" s="167">
        <f>J30+K30+L30+M30</f>
        <v>178061.14</v>
      </c>
    </row>
    <row r="31" spans="1:14" ht="15.75" thickBot="1" x14ac:dyDescent="0.3">
      <c r="A31" s="112">
        <f>SUM(A28:A30)</f>
        <v>3</v>
      </c>
      <c r="B31" s="253" t="s">
        <v>9</v>
      </c>
      <c r="C31" s="254"/>
      <c r="D31" s="254"/>
      <c r="E31" s="255"/>
      <c r="F31" s="109">
        <f>SUM(F28:F30)</f>
        <v>36</v>
      </c>
      <c r="G31" s="107"/>
      <c r="H31" s="109">
        <f t="shared" ref="H31:N31" si="2">SUM(H28:H30)</f>
        <v>44</v>
      </c>
      <c r="I31" s="109">
        <f t="shared" si="2"/>
        <v>76</v>
      </c>
      <c r="J31" s="110">
        <f t="shared" si="2"/>
        <v>130999.1</v>
      </c>
      <c r="K31" s="110">
        <f t="shared" si="2"/>
        <v>90650</v>
      </c>
      <c r="L31" s="110">
        <f t="shared" si="2"/>
        <v>41211.040000000001</v>
      </c>
      <c r="M31" s="110">
        <f t="shared" si="2"/>
        <v>11000</v>
      </c>
      <c r="N31" s="51">
        <f t="shared" si="2"/>
        <v>273860.14</v>
      </c>
    </row>
    <row r="32" spans="1:14" ht="15.75" thickBot="1" x14ac:dyDescent="0.3">
      <c r="A32" s="276" t="s">
        <v>8</v>
      </c>
      <c r="B32" s="277"/>
      <c r="C32" s="277"/>
      <c r="D32" s="277"/>
      <c r="E32" s="277"/>
      <c r="F32" s="277"/>
      <c r="G32" s="278"/>
      <c r="H32" s="36"/>
      <c r="I32" s="36"/>
      <c r="J32" s="110" t="s">
        <v>11</v>
      </c>
      <c r="K32" s="38">
        <f>+K31*1.1</f>
        <v>99715.000000000015</v>
      </c>
      <c r="L32" s="38"/>
      <c r="M32" s="38"/>
      <c r="N32" s="155">
        <f>K31*0.1</f>
        <v>9065</v>
      </c>
    </row>
    <row r="33" spans="1:14" ht="15.75" thickBot="1" x14ac:dyDescent="0.3">
      <c r="A33" s="253" t="s">
        <v>24</v>
      </c>
      <c r="B33" s="279"/>
      <c r="C33" s="279"/>
      <c r="D33" s="279"/>
      <c r="E33" s="279"/>
      <c r="F33" s="279"/>
      <c r="G33" s="280"/>
      <c r="H33" s="39"/>
      <c r="I33" s="39"/>
      <c r="J33" s="283">
        <f>+J31+K32+L31+M31</f>
        <v>282925.14</v>
      </c>
      <c r="K33" s="284"/>
      <c r="L33" s="284"/>
      <c r="M33" s="285"/>
      <c r="N33" s="160">
        <f>SUM(N31:N32)</f>
        <v>282925.14</v>
      </c>
    </row>
    <row r="34" spans="1:14" x14ac:dyDescent="0.25">
      <c r="A34" s="68"/>
      <c r="B34" s="69"/>
      <c r="C34" s="69"/>
      <c r="D34" s="69"/>
      <c r="E34" s="69"/>
      <c r="F34" s="69"/>
      <c r="G34" s="69"/>
      <c r="H34" s="70"/>
      <c r="I34" s="70"/>
      <c r="J34" s="71"/>
      <c r="K34" s="72"/>
    </row>
    <row r="35" spans="1:14" x14ac:dyDescent="0.25">
      <c r="A35" s="68"/>
      <c r="B35" s="69"/>
      <c r="C35" s="69"/>
      <c r="D35" s="69"/>
      <c r="E35" s="69"/>
      <c r="F35" s="69"/>
      <c r="G35" s="69"/>
      <c r="H35" s="70"/>
      <c r="I35" s="70"/>
      <c r="J35" s="71"/>
      <c r="K35" s="72"/>
    </row>
    <row r="36" spans="1:14" x14ac:dyDescent="0.25">
      <c r="A36" s="68"/>
      <c r="B36" s="69"/>
      <c r="C36" s="69"/>
      <c r="D36" s="69"/>
      <c r="E36" s="69"/>
      <c r="F36" s="69"/>
      <c r="G36" s="69"/>
      <c r="H36" s="70"/>
      <c r="I36" s="70"/>
      <c r="J36" s="71"/>
      <c r="K36" s="72"/>
    </row>
    <row r="37" spans="1:14" ht="15.75" thickBot="1" x14ac:dyDescent="0.3">
      <c r="A37" s="252" t="s">
        <v>35</v>
      </c>
      <c r="B37" s="290"/>
      <c r="C37" s="290"/>
      <c r="D37" s="7"/>
      <c r="E37" s="7"/>
      <c r="F37" s="7"/>
      <c r="G37" s="7"/>
      <c r="H37" s="26"/>
      <c r="I37" s="26"/>
      <c r="J37" s="27"/>
      <c r="K37" s="28"/>
    </row>
    <row r="38" spans="1:14" ht="15.75" thickBot="1" x14ac:dyDescent="0.3">
      <c r="A38" s="260" t="s">
        <v>0</v>
      </c>
      <c r="B38" s="274" t="s">
        <v>32</v>
      </c>
      <c r="C38" s="275"/>
      <c r="D38" s="257" t="s">
        <v>1</v>
      </c>
      <c r="E38" s="257" t="s">
        <v>14</v>
      </c>
      <c r="F38" s="257" t="s">
        <v>21</v>
      </c>
      <c r="G38" s="260" t="s">
        <v>2</v>
      </c>
      <c r="H38" s="266" t="s">
        <v>6</v>
      </c>
      <c r="I38" s="267"/>
      <c r="J38" s="244" t="s">
        <v>17</v>
      </c>
      <c r="K38" s="244" t="s">
        <v>18</v>
      </c>
      <c r="L38" s="260" t="s">
        <v>88</v>
      </c>
      <c r="M38" s="244" t="s">
        <v>89</v>
      </c>
      <c r="N38" s="244" t="s">
        <v>105</v>
      </c>
    </row>
    <row r="39" spans="1:14" x14ac:dyDescent="0.25">
      <c r="A39" s="264"/>
      <c r="B39" s="260" t="s">
        <v>3</v>
      </c>
      <c r="C39" s="260" t="s">
        <v>4</v>
      </c>
      <c r="D39" s="258"/>
      <c r="E39" s="258"/>
      <c r="F39" s="258"/>
      <c r="G39" s="261"/>
      <c r="H39" s="272" t="s">
        <v>5</v>
      </c>
      <c r="I39" s="272" t="s">
        <v>39</v>
      </c>
      <c r="J39" s="268"/>
      <c r="K39" s="245"/>
      <c r="L39" s="286"/>
      <c r="M39" s="245"/>
      <c r="N39" s="245"/>
    </row>
    <row r="40" spans="1:14" ht="19.5" customHeight="1" thickBot="1" x14ac:dyDescent="0.3">
      <c r="A40" s="265"/>
      <c r="B40" s="265"/>
      <c r="C40" s="265"/>
      <c r="D40" s="259"/>
      <c r="E40" s="259"/>
      <c r="F40" s="259"/>
      <c r="G40" s="262"/>
      <c r="H40" s="246"/>
      <c r="I40" s="273"/>
      <c r="J40" s="269"/>
      <c r="K40" s="246"/>
      <c r="L40" s="287"/>
      <c r="M40" s="246"/>
      <c r="N40" s="246"/>
    </row>
    <row r="41" spans="1:14" ht="37.5" customHeight="1" thickBot="1" x14ac:dyDescent="0.3">
      <c r="A41" s="40">
        <v>1</v>
      </c>
      <c r="B41" s="40" t="s">
        <v>87</v>
      </c>
      <c r="C41" s="50" t="s">
        <v>84</v>
      </c>
      <c r="D41" s="40" t="s">
        <v>85</v>
      </c>
      <c r="E41" s="41" t="s">
        <v>86</v>
      </c>
      <c r="F41" s="40">
        <v>24</v>
      </c>
      <c r="G41" s="40" t="s">
        <v>30</v>
      </c>
      <c r="H41" s="40">
        <v>34</v>
      </c>
      <c r="I41" s="40">
        <v>36</v>
      </c>
      <c r="J41" s="62">
        <v>100005</v>
      </c>
      <c r="K41" s="62">
        <v>62600</v>
      </c>
      <c r="L41" s="162">
        <v>28000</v>
      </c>
      <c r="M41" s="162">
        <v>5100</v>
      </c>
      <c r="N41" s="163">
        <f>J41+K41+L41+M41</f>
        <v>195705</v>
      </c>
    </row>
    <row r="42" spans="1:14" ht="15.75" thickBot="1" x14ac:dyDescent="0.3">
      <c r="A42" s="113">
        <f>SUM(A41:A41)</f>
        <v>1</v>
      </c>
      <c r="B42" s="253" t="s">
        <v>9</v>
      </c>
      <c r="C42" s="254"/>
      <c r="D42" s="254"/>
      <c r="E42" s="255"/>
      <c r="F42" s="109">
        <f>SUM(F41:F41)</f>
        <v>24</v>
      </c>
      <c r="G42" s="108"/>
      <c r="H42" s="109">
        <f t="shared" ref="H42:M42" si="3">SUM(H41:H41)</f>
        <v>34</v>
      </c>
      <c r="I42" s="109">
        <f t="shared" si="3"/>
        <v>36</v>
      </c>
      <c r="J42" s="110">
        <f t="shared" si="3"/>
        <v>100005</v>
      </c>
      <c r="K42" s="110">
        <f t="shared" si="3"/>
        <v>62600</v>
      </c>
      <c r="L42" s="110">
        <f t="shared" si="3"/>
        <v>28000</v>
      </c>
      <c r="M42" s="110">
        <f t="shared" si="3"/>
        <v>5100</v>
      </c>
      <c r="N42" s="115">
        <f>+N41</f>
        <v>195705</v>
      </c>
    </row>
    <row r="43" spans="1:14" ht="15.75" thickBot="1" x14ac:dyDescent="0.3">
      <c r="A43" s="248" t="s">
        <v>8</v>
      </c>
      <c r="B43" s="249"/>
      <c r="C43" s="249"/>
      <c r="D43" s="249"/>
      <c r="E43" s="249"/>
      <c r="F43" s="249"/>
      <c r="G43" s="249"/>
      <c r="H43" s="36"/>
      <c r="I43" s="24"/>
      <c r="J43" s="110" t="s">
        <v>11</v>
      </c>
      <c r="K43" s="110">
        <f>+K42*1.1</f>
        <v>68860</v>
      </c>
      <c r="L43" s="44"/>
      <c r="M43" s="44"/>
      <c r="N43" s="155">
        <f>K42*0.1</f>
        <v>6260</v>
      </c>
    </row>
    <row r="44" spans="1:14" ht="15.75" thickBot="1" x14ac:dyDescent="0.3">
      <c r="A44" s="250" t="s">
        <v>24</v>
      </c>
      <c r="B44" s="251"/>
      <c r="C44" s="251"/>
      <c r="D44" s="251"/>
      <c r="E44" s="251"/>
      <c r="F44" s="251"/>
      <c r="G44" s="251"/>
      <c r="H44" s="25"/>
      <c r="I44" s="25"/>
      <c r="J44" s="283">
        <f>+J42+K43+L42+M42</f>
        <v>201965</v>
      </c>
      <c r="K44" s="284"/>
      <c r="L44" s="284"/>
      <c r="M44" s="285"/>
      <c r="N44" s="243">
        <f>N42+N43</f>
        <v>201965</v>
      </c>
    </row>
    <row r="45" spans="1:14" x14ac:dyDescent="0.25">
      <c r="A45" s="68"/>
      <c r="B45" s="69"/>
      <c r="C45" s="69"/>
      <c r="D45" s="69"/>
      <c r="E45" s="69"/>
      <c r="F45" s="69"/>
      <c r="G45" s="69"/>
      <c r="H45" s="70"/>
      <c r="I45" s="70"/>
      <c r="J45" s="71"/>
      <c r="K45" s="72"/>
    </row>
    <row r="46" spans="1:14" x14ac:dyDescent="0.25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25">
      <c r="B47" s="5"/>
      <c r="D47" s="263" t="s">
        <v>19</v>
      </c>
      <c r="E47" s="263"/>
      <c r="F47" s="263"/>
      <c r="G47" s="263"/>
      <c r="H47" s="263"/>
      <c r="I47" s="33"/>
    </row>
    <row r="48" spans="1:14" x14ac:dyDescent="0.25">
      <c r="B48" s="5"/>
      <c r="D48" s="17"/>
      <c r="E48" s="17"/>
      <c r="F48" s="17"/>
      <c r="G48" s="17"/>
      <c r="H48" s="17"/>
      <c r="I48" s="33"/>
    </row>
    <row r="49" spans="1:13" ht="15" customHeight="1" x14ac:dyDescent="0.25">
      <c r="A49" s="256" t="s">
        <v>28</v>
      </c>
      <c r="B49" s="256"/>
      <c r="C49" s="16">
        <f>+A11+A20+A28+A30+A42</f>
        <v>6</v>
      </c>
      <c r="E49" s="252" t="s">
        <v>25</v>
      </c>
      <c r="F49" s="252"/>
      <c r="G49" s="3">
        <f>+J11+J20+J31+J42</f>
        <v>344185.1</v>
      </c>
      <c r="H49" s="33"/>
      <c r="I49" s="116"/>
      <c r="J49" t="s">
        <v>11</v>
      </c>
    </row>
    <row r="50" spans="1:13" ht="15" customHeight="1" x14ac:dyDescent="0.25">
      <c r="A50" s="256" t="s">
        <v>63</v>
      </c>
      <c r="B50" s="256"/>
      <c r="C50" s="16">
        <f>+A29</f>
        <v>1</v>
      </c>
      <c r="E50" s="48" t="s">
        <v>26</v>
      </c>
      <c r="F50" s="13"/>
      <c r="G50" s="3">
        <f>+K12+K21+K32+K43</f>
        <v>291335</v>
      </c>
      <c r="H50" s="33"/>
      <c r="I50" s="116"/>
      <c r="L50" s="51" t="s">
        <v>11</v>
      </c>
    </row>
    <row r="51" spans="1:13" x14ac:dyDescent="0.25">
      <c r="A51" s="4" t="s">
        <v>41</v>
      </c>
      <c r="B51" s="2"/>
      <c r="C51" s="21">
        <f>+F42+F31+F20+F11</f>
        <v>116</v>
      </c>
      <c r="E51" s="4" t="s">
        <v>91</v>
      </c>
      <c r="F51" s="14"/>
      <c r="G51" s="3">
        <f>+L11+L20+L31+L42</f>
        <v>116861.04000000001</v>
      </c>
      <c r="H51" s="33"/>
      <c r="I51" s="33"/>
    </row>
    <row r="52" spans="1:13" x14ac:dyDescent="0.25">
      <c r="A52" s="4" t="s">
        <v>7</v>
      </c>
      <c r="B52" s="4"/>
      <c r="C52" s="34">
        <f>+H11+H20+H31+H42</f>
        <v>119</v>
      </c>
      <c r="E52" s="4" t="s">
        <v>90</v>
      </c>
      <c r="G52" s="3">
        <f>+M11+M20+M31+M42</f>
        <v>31600</v>
      </c>
      <c r="H52" s="33"/>
      <c r="I52" s="33"/>
    </row>
    <row r="53" spans="1:13" ht="27.75" customHeight="1" x14ac:dyDescent="0.25">
      <c r="A53" s="288" t="s">
        <v>40</v>
      </c>
      <c r="B53" s="288"/>
      <c r="C53" s="114">
        <f>+I42+I31+I20+I11</f>
        <v>180</v>
      </c>
      <c r="H53" s="33"/>
      <c r="I53" s="33"/>
    </row>
    <row r="54" spans="1:13" x14ac:dyDescent="0.25">
      <c r="A54" s="256" t="s">
        <v>13</v>
      </c>
      <c r="B54" s="256"/>
      <c r="C54" s="114">
        <f>+C53+C52</f>
        <v>299</v>
      </c>
      <c r="E54" s="247" t="s">
        <v>20</v>
      </c>
      <c r="F54" s="247"/>
      <c r="G54" s="9">
        <f>+G49+G50+G51+G52</f>
        <v>783981.14</v>
      </c>
      <c r="H54" s="33"/>
      <c r="I54" s="33"/>
      <c r="M54" s="51" t="s">
        <v>11</v>
      </c>
    </row>
    <row r="57" spans="1:13" x14ac:dyDescent="0.25">
      <c r="C57" s="43" t="s">
        <v>23</v>
      </c>
      <c r="D57" s="42"/>
    </row>
    <row r="59" spans="1:13" x14ac:dyDescent="0.25">
      <c r="B59" s="4" t="s">
        <v>28</v>
      </c>
      <c r="C59" s="111">
        <f>+C49</f>
        <v>6</v>
      </c>
      <c r="D59" s="4" t="s">
        <v>15</v>
      </c>
      <c r="E59" s="117">
        <f>+C52</f>
        <v>119</v>
      </c>
    </row>
    <row r="60" spans="1:13" x14ac:dyDescent="0.25">
      <c r="B60" s="80" t="s">
        <v>63</v>
      </c>
      <c r="C60" s="111">
        <v>1</v>
      </c>
      <c r="D60" s="4" t="s">
        <v>22</v>
      </c>
      <c r="E60" s="117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C17:C18"/>
    <mergeCell ref="A6:A8"/>
    <mergeCell ref="B6:C6"/>
    <mergeCell ref="D6:D8"/>
    <mergeCell ref="E6:E8"/>
    <mergeCell ref="F6:F8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workbookViewId="0">
      <selection sqref="A1:K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customHeight="1" x14ac:dyDescent="0.25"/>
    <row r="2" spans="1:11" ht="16.5" customHeight="1" x14ac:dyDescent="0.25"/>
    <row r="3" spans="1:11" ht="16.5" x14ac:dyDescent="0.25">
      <c r="A3" s="302" t="s">
        <v>10</v>
      </c>
      <c r="B3" s="302"/>
      <c r="C3" s="302"/>
      <c r="D3" s="302"/>
      <c r="E3" s="302"/>
      <c r="F3" s="302"/>
      <c r="G3" s="302"/>
      <c r="H3" s="302"/>
      <c r="I3" s="226"/>
      <c r="J3" s="226"/>
      <c r="K3" s="226"/>
    </row>
    <row r="4" spans="1:11" ht="16.5" customHeight="1" x14ac:dyDescent="0.25">
      <c r="A4" s="302" t="s">
        <v>159</v>
      </c>
      <c r="B4" s="302"/>
      <c r="C4" s="302"/>
      <c r="D4" s="302"/>
      <c r="E4" s="302"/>
      <c r="F4" s="302"/>
      <c r="G4" s="302"/>
      <c r="H4" s="302"/>
      <c r="I4" s="226"/>
      <c r="J4" s="226"/>
      <c r="K4" s="226"/>
    </row>
    <row r="5" spans="1:11" x14ac:dyDescent="0.25">
      <c r="A5" s="227"/>
      <c r="B5" s="227"/>
      <c r="C5" s="227"/>
      <c r="D5" s="227"/>
      <c r="E5" s="227"/>
      <c r="F5" s="227"/>
      <c r="G5" s="227"/>
      <c r="H5" s="227"/>
      <c r="I5" s="227"/>
    </row>
    <row r="6" spans="1:11" ht="16.5" x14ac:dyDescent="0.25">
      <c r="A6" s="303" t="s">
        <v>11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ht="33.75" customHeight="1" x14ac:dyDescent="0.25">
      <c r="A7" s="303" t="s">
        <v>158</v>
      </c>
      <c r="B7" s="303"/>
      <c r="C7" s="303"/>
      <c r="D7" s="303"/>
      <c r="E7" s="303"/>
      <c r="F7" s="303"/>
      <c r="G7" s="303"/>
      <c r="H7" s="303"/>
      <c r="I7" s="224"/>
      <c r="J7" s="224"/>
      <c r="K7" s="224"/>
    </row>
    <row r="8" spans="1:11" ht="16.5" x14ac:dyDescent="0.25">
      <c r="B8" s="228"/>
      <c r="C8" s="228"/>
      <c r="D8" s="228"/>
      <c r="E8" s="228"/>
      <c r="F8" s="228"/>
      <c r="G8" s="228"/>
      <c r="H8" s="228"/>
      <c r="I8" s="228"/>
      <c r="J8" s="228"/>
      <c r="K8" s="224"/>
    </row>
    <row r="9" spans="1:11" ht="15.75" customHeight="1" x14ac:dyDescent="0.25">
      <c r="A9" s="299" t="s">
        <v>160</v>
      </c>
      <c r="B9" s="299"/>
      <c r="C9" s="299"/>
      <c r="D9" s="299"/>
      <c r="E9" s="299"/>
      <c r="F9" s="299"/>
      <c r="G9" s="299"/>
      <c r="H9" s="299"/>
      <c r="I9" s="214"/>
      <c r="J9" s="214"/>
      <c r="K9" s="214"/>
    </row>
    <row r="10" spans="1:11" ht="15" customHeight="1" x14ac:dyDescent="0.25"/>
    <row r="12" spans="1:11" ht="66.75" customHeight="1" x14ac:dyDescent="0.25">
      <c r="A12" s="304" t="s">
        <v>161</v>
      </c>
      <c r="B12" s="304"/>
      <c r="C12" s="304"/>
      <c r="D12" s="304"/>
      <c r="E12" s="304"/>
      <c r="F12" s="304"/>
      <c r="G12" s="304"/>
      <c r="H12" s="304"/>
      <c r="I12" s="225"/>
      <c r="J12" s="225"/>
      <c r="K12" s="225"/>
    </row>
  </sheetData>
  <mergeCells count="6">
    <mergeCell ref="A9:H9"/>
    <mergeCell ref="A12:H12"/>
    <mergeCell ref="A3:H3"/>
    <mergeCell ref="A4:H4"/>
    <mergeCell ref="A6:K6"/>
    <mergeCell ref="A7:H7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topLeftCell="A10" workbookViewId="0">
      <selection activeCell="N13" sqref="N13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302" t="s">
        <v>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6.5" customHeight="1" x14ac:dyDescent="0.25">
      <c r="A2" s="302" t="s">
        <v>34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229"/>
    </row>
    <row r="4" spans="1:14" ht="30" customHeight="1" x14ac:dyDescent="0.25">
      <c r="B4" s="224"/>
      <c r="C4" s="303" t="s">
        <v>153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30.75" customHeight="1" x14ac:dyDescent="0.25">
      <c r="A5" s="299" t="s">
        <v>162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4.25" customHeight="1" x14ac:dyDescent="0.25"/>
    <row r="7" spans="1:14" ht="23.25" customHeight="1" x14ac:dyDescent="0.2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</row>
    <row r="8" spans="1:14" ht="26.25" customHeight="1" thickBot="1" x14ac:dyDescent="0.3">
      <c r="A8" s="292" t="s">
        <v>46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ht="20.25" customHeight="1" thickBot="1" x14ac:dyDescent="0.3">
      <c r="A9" s="260" t="s">
        <v>0</v>
      </c>
      <c r="B9" s="274" t="s">
        <v>32</v>
      </c>
      <c r="C9" s="275"/>
      <c r="D9" s="257" t="s">
        <v>1</v>
      </c>
      <c r="E9" s="257" t="s">
        <v>14</v>
      </c>
      <c r="F9" s="257" t="s">
        <v>21</v>
      </c>
      <c r="G9" s="260" t="s">
        <v>2</v>
      </c>
      <c r="H9" s="266" t="s">
        <v>6</v>
      </c>
      <c r="I9" s="267"/>
      <c r="J9" s="244" t="s">
        <v>17</v>
      </c>
      <c r="K9" s="244" t="s">
        <v>18</v>
      </c>
      <c r="L9" s="244" t="s">
        <v>88</v>
      </c>
      <c r="M9" s="244" t="s">
        <v>89</v>
      </c>
      <c r="N9" s="244" t="s">
        <v>105</v>
      </c>
    </row>
    <row r="10" spans="1:14" x14ac:dyDescent="0.25">
      <c r="A10" s="264"/>
      <c r="B10" s="260" t="s">
        <v>3</v>
      </c>
      <c r="C10" s="260" t="s">
        <v>4</v>
      </c>
      <c r="D10" s="258"/>
      <c r="E10" s="258"/>
      <c r="F10" s="258"/>
      <c r="G10" s="261"/>
      <c r="H10" s="270" t="s">
        <v>5</v>
      </c>
      <c r="I10" s="272" t="s">
        <v>39</v>
      </c>
      <c r="J10" s="268"/>
      <c r="K10" s="245"/>
      <c r="L10" s="268"/>
      <c r="M10" s="245"/>
      <c r="N10" s="245"/>
    </row>
    <row r="11" spans="1:14" ht="22.5" customHeight="1" thickBot="1" x14ac:dyDescent="0.3">
      <c r="A11" s="265"/>
      <c r="B11" s="265"/>
      <c r="C11" s="265"/>
      <c r="D11" s="259"/>
      <c r="E11" s="259"/>
      <c r="F11" s="259"/>
      <c r="G11" s="262"/>
      <c r="H11" s="271"/>
      <c r="I11" s="273"/>
      <c r="J11" s="269"/>
      <c r="K11" s="246"/>
      <c r="L11" s="269"/>
      <c r="M11" s="246"/>
      <c r="N11" s="246"/>
    </row>
    <row r="12" spans="1:14" ht="69.75" customHeight="1" thickBot="1" x14ac:dyDescent="0.3">
      <c r="A12" s="11">
        <v>1</v>
      </c>
      <c r="B12" s="52" t="s">
        <v>77</v>
      </c>
      <c r="C12" s="50" t="s">
        <v>73</v>
      </c>
      <c r="D12" s="49" t="s">
        <v>76</v>
      </c>
      <c r="E12" s="235" t="s">
        <v>163</v>
      </c>
      <c r="F12" s="49">
        <v>8</v>
      </c>
      <c r="G12" s="49" t="s">
        <v>75</v>
      </c>
      <c r="H12" s="23">
        <v>14</v>
      </c>
      <c r="I12" s="23">
        <v>12</v>
      </c>
      <c r="J12" s="78">
        <v>15616</v>
      </c>
      <c r="K12" s="162">
        <v>20800</v>
      </c>
      <c r="L12" s="162">
        <v>9300</v>
      </c>
      <c r="M12" s="162">
        <v>2300</v>
      </c>
      <c r="N12" s="78">
        <f>J12+K12+L12+M12</f>
        <v>48016</v>
      </c>
    </row>
    <row r="13" spans="1:14" ht="15.75" thickBot="1" x14ac:dyDescent="0.3">
      <c r="A13" s="234">
        <f>SUM(A12:A12)</f>
        <v>1</v>
      </c>
      <c r="B13" s="253" t="s">
        <v>9</v>
      </c>
      <c r="C13" s="254"/>
      <c r="D13" s="254"/>
      <c r="E13" s="255"/>
      <c r="F13" s="232">
        <f>SUM(F12:F12)</f>
        <v>8</v>
      </c>
      <c r="G13" s="231"/>
      <c r="H13" s="232">
        <f t="shared" ref="H13:N13" si="0">SUM(H12:H12)</f>
        <v>14</v>
      </c>
      <c r="I13" s="232">
        <f t="shared" si="0"/>
        <v>12</v>
      </c>
      <c r="J13" s="233">
        <f t="shared" si="0"/>
        <v>15616</v>
      </c>
      <c r="K13" s="233">
        <f t="shared" si="0"/>
        <v>20800</v>
      </c>
      <c r="L13" s="233">
        <f t="shared" si="0"/>
        <v>9300</v>
      </c>
      <c r="M13" s="233">
        <f t="shared" si="0"/>
        <v>2300</v>
      </c>
      <c r="N13" s="233">
        <f t="shared" si="0"/>
        <v>48016</v>
      </c>
    </row>
    <row r="14" spans="1:14" ht="15.75" thickBot="1" x14ac:dyDescent="0.3">
      <c r="A14" s="276" t="s">
        <v>8</v>
      </c>
      <c r="B14" s="277"/>
      <c r="C14" s="277"/>
      <c r="D14" s="277"/>
      <c r="E14" s="277"/>
      <c r="F14" s="277"/>
      <c r="G14" s="278"/>
      <c r="H14" s="36"/>
      <c r="I14" s="36"/>
      <c r="J14" s="233" t="s">
        <v>11</v>
      </c>
      <c r="K14" s="230">
        <f>+K13*1.1</f>
        <v>22880.000000000004</v>
      </c>
      <c r="L14" s="230"/>
      <c r="M14" s="230"/>
      <c r="N14" s="45">
        <f>K13*0.1</f>
        <v>2080</v>
      </c>
    </row>
    <row r="15" spans="1:14" ht="15.75" thickBot="1" x14ac:dyDescent="0.3">
      <c r="A15" s="253" t="s">
        <v>24</v>
      </c>
      <c r="B15" s="279"/>
      <c r="C15" s="279"/>
      <c r="D15" s="279"/>
      <c r="E15" s="279"/>
      <c r="F15" s="279"/>
      <c r="G15" s="280"/>
      <c r="H15" s="39"/>
      <c r="I15" s="39"/>
      <c r="J15" s="283">
        <f>+J13+K14+L13+M13</f>
        <v>50096</v>
      </c>
      <c r="K15" s="284"/>
      <c r="L15" s="284"/>
      <c r="M15" s="285"/>
      <c r="N15" s="237">
        <f>SUM(N13:N14)</f>
        <v>50096</v>
      </c>
    </row>
    <row r="16" spans="1:14" x14ac:dyDescent="0.25">
      <c r="N16" s="236"/>
    </row>
    <row r="18" spans="1:3" ht="15" customHeight="1" x14ac:dyDescent="0.25">
      <c r="A18" s="305" t="s">
        <v>33</v>
      </c>
      <c r="B18" s="305"/>
      <c r="C18" s="238">
        <v>1</v>
      </c>
    </row>
    <row r="19" spans="1:3" x14ac:dyDescent="0.25">
      <c r="C19" s="4"/>
    </row>
    <row r="20" spans="1:3" ht="15.75" x14ac:dyDescent="0.25">
      <c r="B20" s="239" t="s">
        <v>164</v>
      </c>
      <c r="C20" s="240">
        <f>+C21+C22</f>
        <v>26</v>
      </c>
    </row>
    <row r="21" spans="1:3" ht="18" customHeight="1" x14ac:dyDescent="0.25">
      <c r="B21" s="239" t="s">
        <v>15</v>
      </c>
      <c r="C21" s="240">
        <v>14</v>
      </c>
    </row>
    <row r="22" spans="1:3" ht="15.75" x14ac:dyDescent="0.25">
      <c r="B22" s="239" t="s">
        <v>165</v>
      </c>
      <c r="C22" s="240">
        <v>12</v>
      </c>
    </row>
  </sheetData>
  <mergeCells count="27">
    <mergeCell ref="A7:K7"/>
    <mergeCell ref="A18:B18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</mergeCells>
  <pageMargins left="0.7" right="0.7" top="0.75" bottom="0.75" header="0.3" footer="0.3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3"/>
  <sheetViews>
    <sheetView tabSelected="1" topLeftCell="A10" zoomScaleNormal="100" workbookViewId="0">
      <selection activeCell="F11" sqref="F1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customHeight="1" x14ac:dyDescent="0.25"/>
    <row r="2" spans="1:11" ht="16.5" customHeight="1" x14ac:dyDescent="0.25"/>
    <row r="3" spans="1:11" ht="16.5" x14ac:dyDescent="0.25">
      <c r="A3" s="302" t="s">
        <v>10</v>
      </c>
      <c r="B3" s="302"/>
      <c r="C3" s="302"/>
      <c r="D3" s="302"/>
      <c r="E3" s="302"/>
      <c r="F3" s="302"/>
      <c r="G3" s="302"/>
      <c r="H3" s="302"/>
      <c r="I3" s="226"/>
      <c r="J3" s="226"/>
      <c r="K3" s="226"/>
    </row>
    <row r="4" spans="1:11" ht="16.5" customHeight="1" x14ac:dyDescent="0.25">
      <c r="A4" s="302" t="s">
        <v>159</v>
      </c>
      <c r="B4" s="302"/>
      <c r="C4" s="302"/>
      <c r="D4" s="302"/>
      <c r="E4" s="302"/>
      <c r="F4" s="302"/>
      <c r="G4" s="302"/>
      <c r="H4" s="302"/>
      <c r="I4" s="226"/>
      <c r="J4" s="226"/>
      <c r="K4" s="226"/>
    </row>
    <row r="5" spans="1:11" x14ac:dyDescent="0.25">
      <c r="A5" s="241"/>
      <c r="B5" s="241"/>
      <c r="C5" s="241"/>
      <c r="D5" s="241"/>
      <c r="E5" s="241"/>
      <c r="F5" s="241"/>
      <c r="G5" s="241"/>
      <c r="H5" s="241"/>
      <c r="I5" s="241"/>
    </row>
    <row r="6" spans="1:11" ht="16.5" x14ac:dyDescent="0.25">
      <c r="A6" s="303" t="s">
        <v>11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ht="35.25" customHeight="1" x14ac:dyDescent="0.25">
      <c r="A7" s="303" t="s">
        <v>158</v>
      </c>
      <c r="B7" s="303"/>
      <c r="C7" s="303"/>
      <c r="D7" s="303"/>
      <c r="E7" s="303"/>
      <c r="F7" s="303"/>
      <c r="G7" s="303"/>
      <c r="H7" s="303"/>
      <c r="I7" s="224"/>
      <c r="J7" s="224"/>
      <c r="K7" s="224"/>
    </row>
    <row r="8" spans="1:11" ht="15.75" customHeight="1" x14ac:dyDescent="0.25">
      <c r="B8" s="242"/>
      <c r="C8" s="242"/>
      <c r="D8" s="242"/>
      <c r="E8" s="242"/>
      <c r="F8" s="242"/>
      <c r="G8" s="242"/>
      <c r="H8" s="242"/>
      <c r="I8" s="242"/>
      <c r="J8" s="242"/>
      <c r="K8" s="224"/>
    </row>
    <row r="9" spans="1:11" ht="27.75" customHeight="1" x14ac:dyDescent="0.25">
      <c r="A9" s="299" t="s">
        <v>167</v>
      </c>
      <c r="B9" s="299"/>
      <c r="C9" s="299"/>
      <c r="D9" s="299"/>
      <c r="E9" s="299"/>
      <c r="F9" s="299"/>
      <c r="G9" s="299"/>
      <c r="H9" s="299"/>
      <c r="I9" s="214"/>
      <c r="J9" s="214"/>
      <c r="K9" s="214"/>
    </row>
    <row r="10" spans="1:11" ht="21" customHeight="1" x14ac:dyDescent="0.25"/>
    <row r="11" spans="1:11" ht="30" customHeight="1" x14ac:dyDescent="0.25"/>
    <row r="12" spans="1:11" ht="95.25" customHeight="1" x14ac:dyDescent="0.25">
      <c r="A12" s="304" t="s">
        <v>166</v>
      </c>
      <c r="B12" s="304"/>
      <c r="C12" s="304"/>
      <c r="D12" s="304"/>
      <c r="E12" s="304"/>
      <c r="F12" s="304"/>
      <c r="G12" s="304"/>
      <c r="H12" s="304"/>
      <c r="I12" s="225"/>
      <c r="J12" s="225"/>
      <c r="K12" s="225"/>
    </row>
    <row r="13" spans="1:11" ht="15.75" customHeight="1" x14ac:dyDescent="0.25"/>
  </sheetData>
  <mergeCells count="6">
    <mergeCell ref="A3:H3"/>
    <mergeCell ref="A4:H4"/>
    <mergeCell ref="A6:K6"/>
    <mergeCell ref="A7:H7"/>
    <mergeCell ref="A9:H9"/>
    <mergeCell ref="A12:H12"/>
  </mergeCells>
  <pageMargins left="0.7" right="0.7" top="0.75" bottom="0.75" header="0.3" footer="0.3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289" t="s">
        <v>10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5" customHeight="1" x14ac:dyDescent="0.25">
      <c r="B2" s="289" t="s">
        <v>43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ht="15.75" customHeight="1" x14ac:dyDescent="0.25">
      <c r="B3" s="314" t="s">
        <v>92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ht="24" customHeight="1" thickBot="1" x14ac:dyDescent="0.3">
      <c r="B4" s="291" t="s">
        <v>16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5.75" thickBot="1" x14ac:dyDescent="0.3">
      <c r="B5" s="260" t="s">
        <v>0</v>
      </c>
      <c r="C5" s="274" t="s">
        <v>32</v>
      </c>
      <c r="D5" s="275"/>
      <c r="E5" s="257" t="s">
        <v>1</v>
      </c>
      <c r="F5" s="257" t="s">
        <v>14</v>
      </c>
      <c r="G5" s="257" t="s">
        <v>21</v>
      </c>
      <c r="H5" s="260" t="s">
        <v>2</v>
      </c>
      <c r="I5" s="266" t="s">
        <v>6</v>
      </c>
      <c r="J5" s="267"/>
      <c r="K5" s="244" t="s">
        <v>17</v>
      </c>
      <c r="L5" s="244" t="s">
        <v>18</v>
      </c>
    </row>
    <row r="6" spans="1:12" x14ac:dyDescent="0.25">
      <c r="B6" s="264"/>
      <c r="C6" s="260" t="s">
        <v>3</v>
      </c>
      <c r="D6" s="260" t="s">
        <v>4</v>
      </c>
      <c r="E6" s="258"/>
      <c r="F6" s="258"/>
      <c r="G6" s="258"/>
      <c r="H6" s="261"/>
      <c r="I6" s="270" t="s">
        <v>5</v>
      </c>
      <c r="J6" s="272" t="s">
        <v>45</v>
      </c>
      <c r="K6" s="268"/>
      <c r="L6" s="245"/>
    </row>
    <row r="7" spans="1:12" ht="15.75" thickBot="1" x14ac:dyDescent="0.3">
      <c r="B7" s="265"/>
      <c r="C7" s="265"/>
      <c r="D7" s="265"/>
      <c r="E7" s="259"/>
      <c r="F7" s="259"/>
      <c r="G7" s="259"/>
      <c r="H7" s="262"/>
      <c r="I7" s="271"/>
      <c r="J7" s="273"/>
      <c r="K7" s="269"/>
      <c r="L7" s="246"/>
    </row>
    <row r="8" spans="1:12" ht="15.75" thickBot="1" x14ac:dyDescent="0.3">
      <c r="A8" t="s">
        <v>47</v>
      </c>
      <c r="B8" s="11"/>
      <c r="C8" s="40"/>
      <c r="D8" s="50"/>
      <c r="E8" s="49"/>
      <c r="F8" s="49"/>
      <c r="G8" s="11"/>
      <c r="H8" s="49"/>
      <c r="I8" s="23"/>
      <c r="J8" s="23"/>
      <c r="K8" s="44"/>
      <c r="L8" s="44"/>
    </row>
    <row r="9" spans="1:12" ht="15.75" thickBot="1" x14ac:dyDescent="0.3">
      <c r="A9" t="s">
        <v>47</v>
      </c>
      <c r="B9" s="10"/>
      <c r="C9" s="40"/>
      <c r="D9" s="85"/>
      <c r="E9" s="84"/>
      <c r="F9" s="84"/>
      <c r="G9" s="10"/>
      <c r="H9" s="84"/>
      <c r="I9" s="12"/>
      <c r="J9" s="12"/>
      <c r="K9" s="45"/>
      <c r="L9" s="45"/>
    </row>
    <row r="10" spans="1:12" ht="15.75" thickBot="1" x14ac:dyDescent="0.3">
      <c r="A10" t="s">
        <v>47</v>
      </c>
      <c r="B10" s="91"/>
      <c r="C10" s="58"/>
      <c r="D10" s="54"/>
      <c r="E10" s="76"/>
      <c r="F10" s="96"/>
      <c r="G10" s="97"/>
      <c r="H10" s="95"/>
      <c r="I10" s="97"/>
      <c r="J10" s="97"/>
      <c r="K10" s="99"/>
      <c r="L10" s="99"/>
    </row>
    <row r="11" spans="1:12" ht="15.75" thickBot="1" x14ac:dyDescent="0.3">
      <c r="A11" t="s">
        <v>53</v>
      </c>
      <c r="B11" s="92"/>
      <c r="C11" s="40"/>
      <c r="D11" s="86"/>
      <c r="E11" s="49"/>
      <c r="F11" s="49"/>
      <c r="G11" s="23"/>
      <c r="H11" s="49"/>
      <c r="I11" s="23"/>
      <c r="J11" s="23"/>
      <c r="K11" s="44"/>
      <c r="L11" s="44"/>
    </row>
    <row r="12" spans="1:12" ht="15.75" thickBot="1" x14ac:dyDescent="0.3">
      <c r="A12" t="s">
        <v>53</v>
      </c>
      <c r="B12" s="88"/>
      <c r="C12" s="40"/>
      <c r="D12" s="86"/>
      <c r="E12" s="88"/>
      <c r="F12" s="88"/>
      <c r="G12" s="88"/>
      <c r="H12" s="88"/>
      <c r="I12" s="12"/>
      <c r="J12" s="12"/>
      <c r="K12" s="45"/>
      <c r="L12" s="45"/>
    </row>
    <row r="13" spans="1:12" ht="15.75" thickBot="1" x14ac:dyDescent="0.3">
      <c r="A13" t="s">
        <v>52</v>
      </c>
      <c r="B13" s="40"/>
      <c r="C13" s="93"/>
      <c r="D13" s="86"/>
      <c r="E13" s="86"/>
      <c r="F13" s="86"/>
      <c r="G13" s="86"/>
      <c r="H13" s="98"/>
      <c r="I13" s="64"/>
      <c r="J13" s="64"/>
      <c r="K13" s="65"/>
      <c r="L13" s="65"/>
    </row>
    <row r="14" spans="1:12" ht="15.75" thickBot="1" x14ac:dyDescent="0.3">
      <c r="A14" t="s">
        <v>52</v>
      </c>
      <c r="B14" s="75"/>
      <c r="C14" s="52"/>
      <c r="D14" s="66"/>
      <c r="E14" s="76"/>
      <c r="F14" s="76"/>
      <c r="G14" s="76"/>
      <c r="H14" s="76"/>
      <c r="I14" s="77"/>
      <c r="J14" s="77"/>
      <c r="K14" s="78"/>
      <c r="L14" s="78"/>
    </row>
    <row r="15" spans="1:12" ht="15.75" thickBot="1" x14ac:dyDescent="0.3">
      <c r="A15" t="s">
        <v>52</v>
      </c>
      <c r="B15" s="86"/>
      <c r="C15" s="52"/>
      <c r="D15" s="54"/>
      <c r="E15" s="76"/>
      <c r="F15" s="76"/>
      <c r="G15" s="86"/>
      <c r="H15" s="76"/>
      <c r="I15" s="77"/>
      <c r="J15" s="77"/>
      <c r="K15" s="78"/>
      <c r="L15" s="78"/>
    </row>
    <row r="16" spans="1:12" ht="15.75" thickBot="1" x14ac:dyDescent="0.3">
      <c r="A16" t="s">
        <v>52</v>
      </c>
      <c r="B16" s="40"/>
      <c r="C16" s="52"/>
      <c r="D16" s="94"/>
      <c r="E16" s="76"/>
      <c r="F16" s="96"/>
      <c r="G16" s="52"/>
      <c r="H16" s="95"/>
      <c r="I16" s="97"/>
      <c r="J16" s="97"/>
      <c r="K16" s="99"/>
      <c r="L16" s="99"/>
    </row>
    <row r="17" spans="1:12" ht="15.75" thickBot="1" x14ac:dyDescent="0.3">
      <c r="A17" t="s">
        <v>49</v>
      </c>
      <c r="B17" s="58"/>
      <c r="C17" s="58"/>
      <c r="D17" s="86"/>
      <c r="E17" s="76"/>
      <c r="F17" s="76"/>
      <c r="G17" s="86"/>
      <c r="H17" s="95"/>
      <c r="I17" s="77"/>
      <c r="J17" s="77"/>
      <c r="K17" s="78"/>
      <c r="L17" s="100"/>
    </row>
    <row r="18" spans="1:12" ht="15.75" thickBot="1" x14ac:dyDescent="0.3">
      <c r="A18" t="s">
        <v>49</v>
      </c>
      <c r="B18" s="90"/>
      <c r="C18" s="52"/>
      <c r="D18" s="86"/>
      <c r="E18" s="76"/>
      <c r="F18" s="90"/>
      <c r="G18" s="90"/>
      <c r="H18" s="90"/>
      <c r="I18" s="64"/>
      <c r="J18" s="64"/>
      <c r="K18" s="65"/>
      <c r="L18" s="65"/>
    </row>
    <row r="19" spans="1:12" ht="15.75" thickBot="1" x14ac:dyDescent="0.3">
      <c r="A19" t="s">
        <v>49</v>
      </c>
      <c r="B19" s="52"/>
      <c r="C19" s="52"/>
      <c r="D19" s="52"/>
      <c r="E19" s="90"/>
      <c r="F19" s="73"/>
      <c r="G19" s="52"/>
      <c r="H19" s="58"/>
      <c r="I19" s="52"/>
      <c r="J19" s="52"/>
      <c r="K19" s="67"/>
      <c r="L19" s="67"/>
    </row>
    <row r="20" spans="1:12" ht="15.75" thickBot="1" x14ac:dyDescent="0.3">
      <c r="A20" t="s">
        <v>49</v>
      </c>
      <c r="B20" s="52"/>
      <c r="C20" s="52"/>
      <c r="D20" s="52"/>
      <c r="E20" s="76"/>
      <c r="F20" s="73"/>
      <c r="G20" s="52"/>
      <c r="H20" s="58"/>
      <c r="I20" s="83"/>
      <c r="J20" s="83"/>
      <c r="K20" s="67"/>
      <c r="L20" s="67"/>
    </row>
    <row r="21" spans="1:12" ht="15.75" thickBot="1" x14ac:dyDescent="0.3">
      <c r="A21" t="s">
        <v>54</v>
      </c>
      <c r="B21" s="90"/>
      <c r="C21" s="52"/>
      <c r="D21" s="54"/>
      <c r="E21" s="90"/>
      <c r="F21" s="90"/>
      <c r="G21" s="90"/>
      <c r="H21" s="90"/>
      <c r="I21" s="64"/>
      <c r="J21" s="64"/>
      <c r="K21" s="65"/>
      <c r="L21" s="65"/>
    </row>
    <row r="22" spans="1:12" ht="15.75" thickBot="1" x14ac:dyDescent="0.3">
      <c r="A22" t="s">
        <v>54</v>
      </c>
      <c r="B22" s="40"/>
      <c r="C22" s="58"/>
      <c r="D22" s="54"/>
      <c r="E22" s="95"/>
      <c r="F22" s="73"/>
      <c r="G22" s="52"/>
      <c r="H22" s="58"/>
      <c r="I22" s="52"/>
      <c r="J22" s="52"/>
      <c r="K22" s="67"/>
      <c r="L22" s="67"/>
    </row>
    <row r="23" spans="1:12" ht="15.75" thickBot="1" x14ac:dyDescent="0.3">
      <c r="A23" t="s">
        <v>54</v>
      </c>
      <c r="B23" s="40"/>
      <c r="C23" s="58"/>
      <c r="D23" s="58"/>
      <c r="E23" s="58"/>
      <c r="F23" s="73"/>
      <c r="G23" s="52"/>
      <c r="H23" s="58"/>
      <c r="I23" s="52"/>
      <c r="J23" s="52"/>
      <c r="K23" s="67"/>
      <c r="L23" s="67"/>
    </row>
    <row r="24" spans="1:12" ht="15.75" thickBot="1" x14ac:dyDescent="0.3">
      <c r="A24" t="s">
        <v>54</v>
      </c>
      <c r="B24" s="52"/>
      <c r="C24" s="58"/>
      <c r="D24" s="58"/>
      <c r="E24" s="95"/>
      <c r="F24" s="73"/>
      <c r="G24" s="52"/>
      <c r="H24" s="58"/>
      <c r="I24" s="52"/>
      <c r="J24" s="52"/>
      <c r="K24" s="67"/>
      <c r="L24" s="67"/>
    </row>
    <row r="25" spans="1:12" ht="15.75" thickBot="1" x14ac:dyDescent="0.3">
      <c r="A25" t="s">
        <v>54</v>
      </c>
      <c r="B25" s="52"/>
      <c r="C25" s="58"/>
      <c r="D25" s="58"/>
      <c r="E25" s="95"/>
      <c r="F25" s="73"/>
      <c r="G25" s="52"/>
      <c r="H25" s="58"/>
      <c r="I25" s="52"/>
      <c r="J25" s="52"/>
      <c r="K25" s="67"/>
      <c r="L25" s="67"/>
    </row>
    <row r="26" spans="1:12" ht="15.75" thickBot="1" x14ac:dyDescent="0.3">
      <c r="A26" t="s">
        <v>50</v>
      </c>
      <c r="B26" s="40"/>
      <c r="C26" s="58"/>
      <c r="D26" s="52"/>
      <c r="E26" s="90"/>
      <c r="F26" s="73"/>
      <c r="G26" s="52"/>
      <c r="H26" s="58"/>
      <c r="I26" s="52"/>
      <c r="J26" s="52"/>
      <c r="K26" s="67"/>
      <c r="L26" s="67"/>
    </row>
    <row r="27" spans="1:12" ht="15.75" thickBot="1" x14ac:dyDescent="0.3">
      <c r="A27" t="s">
        <v>50</v>
      </c>
      <c r="B27" s="52"/>
      <c r="C27" s="58"/>
      <c r="D27" s="52"/>
      <c r="E27" s="76"/>
      <c r="F27" s="73"/>
      <c r="G27" s="52"/>
      <c r="H27" s="58"/>
      <c r="I27" s="52"/>
      <c r="J27" s="52"/>
      <c r="K27" s="67"/>
      <c r="L27" s="67"/>
    </row>
    <row r="28" spans="1:12" ht="15.75" thickBot="1" x14ac:dyDescent="0.3">
      <c r="A28" t="s">
        <v>55</v>
      </c>
      <c r="B28" s="40"/>
      <c r="C28" s="58"/>
      <c r="D28" s="90"/>
      <c r="E28" s="76"/>
      <c r="F28" s="73"/>
      <c r="G28" s="52"/>
      <c r="H28" s="58"/>
      <c r="I28" s="52"/>
      <c r="J28" s="52"/>
      <c r="K28" s="67"/>
      <c r="L28" s="67"/>
    </row>
    <row r="29" spans="1:12" ht="15.75" thickBot="1" x14ac:dyDescent="0.3">
      <c r="B29" s="113">
        <f>SUM(B8:B28)</f>
        <v>0</v>
      </c>
      <c r="C29" s="306"/>
      <c r="D29" s="307"/>
      <c r="E29" s="307"/>
      <c r="F29" s="308"/>
      <c r="G29" s="113">
        <f>SUM(G8:G28)</f>
        <v>0</v>
      </c>
      <c r="H29" s="130"/>
      <c r="I29" s="113">
        <f>SUM(I8:I28)</f>
        <v>0</v>
      </c>
      <c r="J29" s="113">
        <f>SUM(J8:J28)</f>
        <v>0</v>
      </c>
      <c r="K29" s="131">
        <f>SUM(K8:K28)</f>
        <v>0</v>
      </c>
      <c r="L29" s="131">
        <f>SUM(L8:L28)</f>
        <v>0</v>
      </c>
    </row>
    <row r="30" spans="1:12" ht="15.75" thickBot="1" x14ac:dyDescent="0.3">
      <c r="B30" s="309" t="s">
        <v>8</v>
      </c>
      <c r="C30" s="310"/>
      <c r="D30" s="310"/>
      <c r="E30" s="310"/>
      <c r="F30" s="310"/>
      <c r="G30" s="310"/>
      <c r="H30" s="310"/>
      <c r="I30" s="132"/>
      <c r="J30" s="133"/>
      <c r="K30" s="134" t="s">
        <v>11</v>
      </c>
      <c r="L30" s="134">
        <f>+L29*1.1</f>
        <v>0</v>
      </c>
    </row>
    <row r="31" spans="1:12" ht="15.75" thickBot="1" x14ac:dyDescent="0.3">
      <c r="B31" s="311" t="s">
        <v>24</v>
      </c>
      <c r="C31" s="312"/>
      <c r="D31" s="312"/>
      <c r="E31" s="312"/>
      <c r="F31" s="312"/>
      <c r="G31" s="312"/>
      <c r="H31" s="312"/>
      <c r="I31" s="135"/>
      <c r="J31" s="135"/>
      <c r="K31" s="313">
        <f>+K29+L30</f>
        <v>0</v>
      </c>
      <c r="L31" s="310"/>
    </row>
    <row r="33" spans="1:12" x14ac:dyDescent="0.25">
      <c r="B33" s="252" t="s">
        <v>31</v>
      </c>
      <c r="C33" s="290"/>
      <c r="D33" s="290"/>
      <c r="E33" s="7"/>
      <c r="F33" s="7"/>
      <c r="G33" s="7"/>
      <c r="H33" s="7"/>
      <c r="I33" s="26"/>
      <c r="J33" s="26"/>
      <c r="K33" s="27"/>
      <c r="L33" s="28"/>
    </row>
    <row r="34" spans="1:12" ht="15.75" thickBot="1" x14ac:dyDescent="0.3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.75" thickBot="1" x14ac:dyDescent="0.3">
      <c r="B35" s="260" t="s">
        <v>0</v>
      </c>
      <c r="C35" s="274" t="s">
        <v>32</v>
      </c>
      <c r="D35" s="275"/>
      <c r="E35" s="257" t="s">
        <v>1</v>
      </c>
      <c r="F35" s="257" t="s">
        <v>14</v>
      </c>
      <c r="G35" s="257" t="s">
        <v>21</v>
      </c>
      <c r="H35" s="260" t="s">
        <v>2</v>
      </c>
      <c r="I35" s="266" t="s">
        <v>6</v>
      </c>
      <c r="J35" s="267"/>
      <c r="K35" s="244" t="s">
        <v>17</v>
      </c>
      <c r="L35" s="244" t="s">
        <v>18</v>
      </c>
    </row>
    <row r="36" spans="1:12" x14ac:dyDescent="0.25">
      <c r="B36" s="264"/>
      <c r="C36" s="260" t="s">
        <v>3</v>
      </c>
      <c r="D36" s="260" t="s">
        <v>4</v>
      </c>
      <c r="E36" s="258"/>
      <c r="F36" s="258"/>
      <c r="G36" s="258"/>
      <c r="H36" s="261"/>
      <c r="I36" s="272" t="s">
        <v>5</v>
      </c>
      <c r="J36" s="272" t="s">
        <v>12</v>
      </c>
      <c r="K36" s="268"/>
      <c r="L36" s="245"/>
    </row>
    <row r="37" spans="1:12" ht="15.75" thickBot="1" x14ac:dyDescent="0.3">
      <c r="B37" s="265"/>
      <c r="C37" s="265"/>
      <c r="D37" s="265"/>
      <c r="E37" s="259"/>
      <c r="F37" s="259"/>
      <c r="G37" s="259"/>
      <c r="H37" s="262"/>
      <c r="I37" s="246"/>
      <c r="J37" s="273"/>
      <c r="K37" s="269"/>
      <c r="L37" s="246"/>
    </row>
    <row r="38" spans="1:12" ht="15.75" thickBot="1" x14ac:dyDescent="0.3">
      <c r="A38" t="s">
        <v>47</v>
      </c>
      <c r="B38" s="40"/>
      <c r="C38" s="40"/>
      <c r="D38" s="85"/>
      <c r="E38" s="40"/>
      <c r="F38" s="41"/>
      <c r="G38" s="40"/>
      <c r="H38" s="40"/>
      <c r="I38" s="40"/>
      <c r="J38" s="40"/>
      <c r="K38" s="47"/>
      <c r="L38" s="47"/>
    </row>
    <row r="39" spans="1:12" ht="15.75" thickBot="1" x14ac:dyDescent="0.3">
      <c r="A39" t="s">
        <v>53</v>
      </c>
      <c r="B39" s="40"/>
      <c r="C39" s="58"/>
      <c r="D39" s="86"/>
      <c r="E39" s="58"/>
      <c r="F39" s="58"/>
      <c r="G39" s="58"/>
      <c r="H39" s="58"/>
      <c r="I39" s="52"/>
      <c r="J39" s="52"/>
      <c r="K39" s="55"/>
      <c r="L39" s="55"/>
    </row>
    <row r="40" spans="1:12" ht="15.75" thickBot="1" x14ac:dyDescent="0.3">
      <c r="A40" t="s">
        <v>53</v>
      </c>
      <c r="B40" s="58"/>
      <c r="C40" s="58"/>
      <c r="D40" s="54"/>
      <c r="E40" s="58"/>
      <c r="F40" s="58"/>
      <c r="G40" s="58"/>
      <c r="H40" s="58"/>
      <c r="I40" s="58"/>
      <c r="J40" s="58"/>
      <c r="K40" s="67"/>
      <c r="L40" s="67"/>
    </row>
    <row r="41" spans="1:12" ht="15.75" thickBot="1" x14ac:dyDescent="0.3">
      <c r="A41" t="s">
        <v>52</v>
      </c>
      <c r="B41" s="40"/>
      <c r="C41" s="58"/>
      <c r="D41" s="86"/>
      <c r="E41" s="58"/>
      <c r="F41" s="53"/>
      <c r="G41" s="52"/>
      <c r="H41" s="52"/>
      <c r="I41" s="52"/>
      <c r="J41" s="52"/>
      <c r="K41" s="55"/>
      <c r="L41" s="55"/>
    </row>
    <row r="42" spans="1:12" ht="15.75" thickBot="1" x14ac:dyDescent="0.3">
      <c r="A42" t="s">
        <v>52</v>
      </c>
      <c r="B42" s="58"/>
      <c r="C42" s="58"/>
      <c r="D42" s="66"/>
      <c r="E42" s="58"/>
      <c r="F42" s="58"/>
      <c r="G42" s="58"/>
      <c r="H42" s="58"/>
      <c r="I42" s="58"/>
      <c r="J42" s="58"/>
      <c r="K42" s="67"/>
      <c r="L42" s="67"/>
    </row>
    <row r="43" spans="1:12" ht="15.75" thickBot="1" x14ac:dyDescent="0.3">
      <c r="A43" t="s">
        <v>52</v>
      </c>
      <c r="B43" s="58"/>
      <c r="C43" s="58"/>
      <c r="D43" s="58"/>
      <c r="E43" s="58"/>
      <c r="F43" s="58"/>
      <c r="G43" s="58"/>
      <c r="H43" s="58"/>
      <c r="I43" s="58"/>
      <c r="J43" s="58"/>
      <c r="K43" s="67"/>
      <c r="L43" s="67"/>
    </row>
    <row r="44" spans="1:12" ht="15.75" thickBot="1" x14ac:dyDescent="0.3">
      <c r="A44" t="s">
        <v>49</v>
      </c>
      <c r="B44" s="40"/>
      <c r="C44" s="40"/>
      <c r="D44" s="89"/>
      <c r="E44" s="40"/>
      <c r="F44" s="41"/>
      <c r="G44" s="40"/>
      <c r="H44" s="40"/>
      <c r="I44" s="40"/>
      <c r="J44" s="40"/>
      <c r="K44" s="47"/>
      <c r="L44" s="47"/>
    </row>
    <row r="45" spans="1:12" ht="15.75" thickBot="1" x14ac:dyDescent="0.3">
      <c r="A45" t="s">
        <v>50</v>
      </c>
      <c r="B45" s="58"/>
      <c r="C45" s="58"/>
      <c r="D45" s="54"/>
      <c r="E45" s="58"/>
      <c r="F45" s="58"/>
      <c r="G45" s="58"/>
      <c r="H45" s="58"/>
      <c r="I45" s="58"/>
      <c r="J45" s="58"/>
      <c r="K45" s="74"/>
      <c r="L45" s="74"/>
    </row>
    <row r="46" spans="1:12" ht="15.75" thickBot="1" x14ac:dyDescent="0.3">
      <c r="A46" t="s">
        <v>50</v>
      </c>
      <c r="B46" s="58"/>
      <c r="C46" s="58"/>
      <c r="D46" s="86"/>
      <c r="E46" s="58"/>
      <c r="F46" s="58"/>
      <c r="G46" s="58"/>
      <c r="H46" s="58"/>
      <c r="I46" s="58"/>
      <c r="J46" s="58"/>
      <c r="K46" s="67"/>
      <c r="L46" s="67"/>
    </row>
    <row r="47" spans="1:12" ht="15.75" thickBot="1" x14ac:dyDescent="0.3">
      <c r="A47" t="s">
        <v>50</v>
      </c>
      <c r="B47" s="58"/>
      <c r="C47" s="58"/>
      <c r="D47" s="52"/>
      <c r="E47" s="58"/>
      <c r="F47" s="58"/>
      <c r="G47" s="58"/>
      <c r="H47" s="58"/>
      <c r="I47" s="58"/>
      <c r="J47" s="58"/>
      <c r="K47" s="67"/>
      <c r="L47" s="67"/>
    </row>
    <row r="48" spans="1:12" ht="15.75" thickBot="1" x14ac:dyDescent="0.3">
      <c r="A48" t="s">
        <v>55</v>
      </c>
      <c r="B48" s="40"/>
      <c r="C48" s="58"/>
      <c r="D48" s="52"/>
      <c r="E48" s="58"/>
      <c r="F48" s="58"/>
      <c r="G48" s="58"/>
      <c r="H48" s="58"/>
      <c r="I48" s="58"/>
      <c r="J48" s="58"/>
      <c r="K48" s="67"/>
      <c r="L48" s="67"/>
    </row>
    <row r="49" spans="1:12" ht="15.75" thickBot="1" x14ac:dyDescent="0.3">
      <c r="A49" t="s">
        <v>57</v>
      </c>
      <c r="B49" s="52"/>
      <c r="C49" s="58"/>
      <c r="D49" s="90"/>
      <c r="E49" s="58"/>
      <c r="F49" s="53"/>
      <c r="G49" s="52"/>
      <c r="H49" s="52"/>
      <c r="I49" s="52"/>
      <c r="J49" s="52"/>
      <c r="K49" s="55"/>
      <c r="L49" s="55"/>
    </row>
    <row r="50" spans="1:12" ht="15.75" thickBot="1" x14ac:dyDescent="0.3">
      <c r="A50" t="s">
        <v>57</v>
      </c>
      <c r="B50" s="52"/>
      <c r="C50" s="58"/>
      <c r="D50" s="90"/>
      <c r="E50" s="58"/>
      <c r="F50" s="58"/>
      <c r="G50" s="58"/>
      <c r="H50" s="58"/>
      <c r="I50" s="52"/>
      <c r="J50" s="52"/>
      <c r="K50" s="55"/>
      <c r="L50" s="55"/>
    </row>
    <row r="51" spans="1:12" ht="15.75" thickBot="1" x14ac:dyDescent="0.3">
      <c r="A51" t="s">
        <v>57</v>
      </c>
      <c r="B51" s="58"/>
      <c r="C51" s="58"/>
      <c r="D51" s="101"/>
      <c r="E51" s="58"/>
      <c r="F51" s="58"/>
      <c r="G51" s="58"/>
      <c r="H51" s="58"/>
      <c r="I51" s="58"/>
      <c r="J51" s="58"/>
      <c r="K51" s="67"/>
      <c r="L51" s="67"/>
    </row>
    <row r="52" spans="1:12" ht="15.75" thickBot="1" x14ac:dyDescent="0.3">
      <c r="A52" t="s">
        <v>57</v>
      </c>
      <c r="B52" s="58"/>
      <c r="C52" s="58"/>
      <c r="D52" s="102"/>
      <c r="E52" s="58"/>
      <c r="F52" s="58"/>
      <c r="G52" s="58"/>
      <c r="H52" s="58"/>
      <c r="I52" s="58"/>
      <c r="J52" s="58"/>
      <c r="K52" s="67"/>
      <c r="L52" s="67"/>
    </row>
    <row r="53" spans="1:12" ht="15.75" thickBot="1" x14ac:dyDescent="0.3">
      <c r="A53" t="s">
        <v>57</v>
      </c>
      <c r="B53" s="58"/>
      <c r="C53" s="58"/>
      <c r="D53" s="82"/>
      <c r="E53" s="58"/>
      <c r="F53" s="58"/>
      <c r="G53" s="58"/>
      <c r="H53" s="58"/>
      <c r="I53" s="58"/>
      <c r="J53" s="58"/>
      <c r="K53" s="67"/>
      <c r="L53" s="67"/>
    </row>
    <row r="54" spans="1:12" ht="15.75" thickBot="1" x14ac:dyDescent="0.3">
      <c r="A54" t="s">
        <v>56</v>
      </c>
      <c r="B54" s="58"/>
      <c r="C54" s="58"/>
      <c r="D54" s="52"/>
      <c r="E54" s="58"/>
      <c r="F54" s="58"/>
      <c r="G54" s="58"/>
      <c r="H54" s="58"/>
      <c r="I54" s="58"/>
      <c r="J54" s="58"/>
      <c r="K54" s="67"/>
      <c r="L54" s="67"/>
    </row>
    <row r="55" spans="1:12" ht="15.75" thickBot="1" x14ac:dyDescent="0.3">
      <c r="A55" t="s">
        <v>48</v>
      </c>
      <c r="B55" s="58"/>
      <c r="C55" s="58"/>
      <c r="D55" s="52"/>
      <c r="E55" s="58"/>
      <c r="F55" s="58"/>
      <c r="G55" s="58"/>
      <c r="H55" s="58"/>
      <c r="I55" s="58"/>
      <c r="J55" s="58"/>
      <c r="K55" s="67"/>
      <c r="L55" s="67"/>
    </row>
    <row r="56" spans="1:12" ht="15.75" thickBot="1" x14ac:dyDescent="0.3">
      <c r="A56" t="s">
        <v>58</v>
      </c>
      <c r="B56" s="58"/>
      <c r="C56" s="58"/>
      <c r="D56" s="52"/>
      <c r="E56" s="58"/>
      <c r="F56" s="58"/>
      <c r="G56" s="58"/>
      <c r="H56" s="58"/>
      <c r="I56" s="58"/>
      <c r="J56" s="58"/>
      <c r="K56" s="67"/>
      <c r="L56" s="67"/>
    </row>
    <row r="57" spans="1:12" ht="15.75" thickBot="1" x14ac:dyDescent="0.3">
      <c r="B57" s="113">
        <f>SUM(B38:B56)</f>
        <v>0</v>
      </c>
      <c r="C57" s="306" t="s">
        <v>9</v>
      </c>
      <c r="D57" s="307"/>
      <c r="E57" s="307"/>
      <c r="F57" s="308"/>
      <c r="G57" s="113">
        <f>SUM(G38:G56)</f>
        <v>0</v>
      </c>
      <c r="H57" s="130"/>
      <c r="I57" s="113">
        <f>SUM(I38:I56)</f>
        <v>0</v>
      </c>
      <c r="J57" s="113">
        <f>SUM(J38:J56)</f>
        <v>0</v>
      </c>
      <c r="K57" s="131">
        <f>SUM(K38:K56)</f>
        <v>0</v>
      </c>
      <c r="L57" s="131">
        <f>SUM(L38:L56)</f>
        <v>0</v>
      </c>
    </row>
    <row r="58" spans="1:12" ht="15.75" thickBot="1" x14ac:dyDescent="0.3">
      <c r="B58" s="309" t="s">
        <v>8</v>
      </c>
      <c r="C58" s="310"/>
      <c r="D58" s="310"/>
      <c r="E58" s="310"/>
      <c r="F58" s="310"/>
      <c r="G58" s="310"/>
      <c r="H58" s="310"/>
      <c r="I58" s="132"/>
      <c r="J58" s="133"/>
      <c r="K58" s="134" t="s">
        <v>11</v>
      </c>
      <c r="L58" s="134">
        <f>+L57*1.1</f>
        <v>0</v>
      </c>
    </row>
    <row r="59" spans="1:12" ht="15.75" thickBot="1" x14ac:dyDescent="0.3">
      <c r="B59" s="311" t="s">
        <v>24</v>
      </c>
      <c r="C59" s="312"/>
      <c r="D59" s="312"/>
      <c r="E59" s="312"/>
      <c r="F59" s="312"/>
      <c r="G59" s="312"/>
      <c r="H59" s="312"/>
      <c r="I59" s="135"/>
      <c r="J59" s="135"/>
      <c r="K59" s="313">
        <f>+L58+K57</f>
        <v>0</v>
      </c>
      <c r="L59" s="310"/>
    </row>
    <row r="61" spans="1:12" ht="15.75" thickBot="1" x14ac:dyDescent="0.3">
      <c r="B61" s="252" t="s">
        <v>35</v>
      </c>
      <c r="C61" s="290"/>
      <c r="D61" s="290"/>
      <c r="E61" s="7"/>
      <c r="F61" s="7"/>
      <c r="G61" s="7"/>
      <c r="H61" s="7"/>
      <c r="I61" s="26"/>
      <c r="J61" s="26"/>
      <c r="K61" s="27"/>
      <c r="L61" s="28"/>
    </row>
    <row r="62" spans="1:12" ht="15.75" thickBot="1" x14ac:dyDescent="0.3">
      <c r="B62" s="260" t="s">
        <v>0</v>
      </c>
      <c r="C62" s="274" t="s">
        <v>32</v>
      </c>
      <c r="D62" s="275"/>
      <c r="E62" s="257" t="s">
        <v>1</v>
      </c>
      <c r="F62" s="257" t="s">
        <v>14</v>
      </c>
      <c r="G62" s="257" t="s">
        <v>21</v>
      </c>
      <c r="H62" s="260" t="s">
        <v>2</v>
      </c>
      <c r="I62" s="266" t="s">
        <v>6</v>
      </c>
      <c r="J62" s="267"/>
      <c r="K62" s="244" t="s">
        <v>17</v>
      </c>
      <c r="L62" s="244" t="s">
        <v>18</v>
      </c>
    </row>
    <row r="63" spans="1:12" x14ac:dyDescent="0.25">
      <c r="B63" s="264"/>
      <c r="C63" s="260" t="s">
        <v>3</v>
      </c>
      <c r="D63" s="260" t="s">
        <v>4</v>
      </c>
      <c r="E63" s="258"/>
      <c r="F63" s="258"/>
      <c r="G63" s="258"/>
      <c r="H63" s="261"/>
      <c r="I63" s="272" t="s">
        <v>5</v>
      </c>
      <c r="J63" s="272" t="s">
        <v>39</v>
      </c>
      <c r="K63" s="268"/>
      <c r="L63" s="245"/>
    </row>
    <row r="64" spans="1:12" ht="15.75" thickBot="1" x14ac:dyDescent="0.3">
      <c r="B64" s="265"/>
      <c r="C64" s="265"/>
      <c r="D64" s="265"/>
      <c r="E64" s="259"/>
      <c r="F64" s="259"/>
      <c r="G64" s="259"/>
      <c r="H64" s="262"/>
      <c r="I64" s="246"/>
      <c r="J64" s="273"/>
      <c r="K64" s="269"/>
      <c r="L64" s="246"/>
    </row>
    <row r="65" spans="1:12" ht="15.75" thickBot="1" x14ac:dyDescent="0.3">
      <c r="A65" t="s">
        <v>52</v>
      </c>
      <c r="B65" s="40"/>
      <c r="C65" s="58"/>
      <c r="D65" s="54"/>
      <c r="E65" s="58"/>
      <c r="F65" s="58"/>
      <c r="G65" s="79"/>
      <c r="H65" s="58"/>
      <c r="I65" s="58"/>
      <c r="J65" s="58"/>
      <c r="K65" s="67"/>
      <c r="L65" s="67"/>
    </row>
    <row r="66" spans="1:12" ht="15.75" thickBot="1" x14ac:dyDescent="0.3">
      <c r="A66" t="s">
        <v>52</v>
      </c>
      <c r="B66" s="52"/>
      <c r="C66" s="40"/>
      <c r="D66" s="86"/>
      <c r="E66" s="52"/>
      <c r="F66" s="53"/>
      <c r="G66" s="52"/>
      <c r="H66" s="52"/>
      <c r="I66" s="52"/>
      <c r="J66" s="52"/>
      <c r="K66" s="55"/>
      <c r="L66" s="55"/>
    </row>
    <row r="67" spans="1:12" ht="15.75" thickBot="1" x14ac:dyDescent="0.3">
      <c r="A67" t="s">
        <v>49</v>
      </c>
      <c r="B67" s="40"/>
      <c r="C67" s="40"/>
      <c r="D67" s="89"/>
      <c r="E67" s="40"/>
      <c r="F67" s="41"/>
      <c r="G67" s="104"/>
      <c r="H67" s="40"/>
      <c r="I67" s="40"/>
      <c r="J67" s="40"/>
      <c r="K67" s="62"/>
      <c r="L67" s="62"/>
    </row>
    <row r="68" spans="1:12" ht="15.75" thickBot="1" x14ac:dyDescent="0.3">
      <c r="A68" t="s">
        <v>49</v>
      </c>
      <c r="B68" s="40"/>
      <c r="C68" s="40"/>
      <c r="D68" s="52"/>
      <c r="E68" s="52"/>
      <c r="F68" s="40"/>
      <c r="G68" s="40"/>
      <c r="H68" s="40"/>
      <c r="I68" s="40"/>
      <c r="J68" s="40"/>
      <c r="K68" s="55"/>
      <c r="L68" s="55"/>
    </row>
    <row r="69" spans="1:12" ht="15.75" thickBot="1" x14ac:dyDescent="0.3">
      <c r="A69" t="s">
        <v>49</v>
      </c>
      <c r="B69" s="52"/>
      <c r="C69" s="52"/>
      <c r="D69" s="52"/>
      <c r="E69" s="52"/>
      <c r="F69" s="52"/>
      <c r="G69" s="52"/>
      <c r="H69" s="52"/>
      <c r="I69" s="52"/>
      <c r="J69" s="52"/>
      <c r="K69" s="55"/>
      <c r="L69" s="55"/>
    </row>
    <row r="70" spans="1:12" ht="15.75" thickBot="1" x14ac:dyDescent="0.3">
      <c r="A70" t="s">
        <v>50</v>
      </c>
      <c r="B70" s="52"/>
      <c r="C70" s="58"/>
      <c r="D70" s="86"/>
      <c r="E70" s="52"/>
      <c r="F70" s="53"/>
      <c r="G70" s="52"/>
      <c r="H70" s="52"/>
      <c r="I70" s="52"/>
      <c r="J70" s="52"/>
      <c r="K70" s="55"/>
      <c r="L70" s="55"/>
    </row>
    <row r="71" spans="1:12" ht="15.75" thickBot="1" x14ac:dyDescent="0.3">
      <c r="A71" t="s">
        <v>55</v>
      </c>
      <c r="B71" s="40"/>
      <c r="C71" s="58"/>
      <c r="D71" s="52"/>
      <c r="E71" s="52"/>
      <c r="F71" s="40"/>
      <c r="G71" s="40"/>
      <c r="H71" s="105"/>
      <c r="I71" s="40"/>
      <c r="J71" s="40"/>
      <c r="K71" s="55"/>
      <c r="L71" s="55"/>
    </row>
    <row r="72" spans="1:12" ht="15.75" thickBot="1" x14ac:dyDescent="0.3">
      <c r="A72" t="s">
        <v>55</v>
      </c>
      <c r="B72" s="40"/>
      <c r="C72" s="58"/>
      <c r="D72" s="52"/>
      <c r="E72" s="52"/>
      <c r="F72" s="40"/>
      <c r="G72" s="40"/>
      <c r="H72" s="40"/>
      <c r="I72" s="40"/>
      <c r="J72" s="40"/>
      <c r="K72" s="55"/>
      <c r="L72" s="55"/>
    </row>
    <row r="73" spans="1:12" ht="15.75" thickBot="1" x14ac:dyDescent="0.3">
      <c r="A73" t="s">
        <v>55</v>
      </c>
      <c r="B73" s="52"/>
      <c r="C73" s="40"/>
      <c r="D73" s="52"/>
      <c r="E73" s="52"/>
      <c r="F73" s="58"/>
      <c r="G73" s="52"/>
      <c r="H73" s="52"/>
      <c r="I73" s="52"/>
      <c r="J73" s="52"/>
      <c r="K73" s="55"/>
      <c r="L73" s="55"/>
    </row>
    <row r="74" spans="1:12" ht="15.75" thickBot="1" x14ac:dyDescent="0.3">
      <c r="A74" t="s">
        <v>48</v>
      </c>
      <c r="B74" s="12"/>
      <c r="C74" s="88"/>
      <c r="D74" s="90"/>
      <c r="E74" s="88"/>
      <c r="F74" s="88"/>
      <c r="G74" s="12"/>
      <c r="H74" s="12"/>
      <c r="I74" s="12"/>
      <c r="J74" s="12"/>
      <c r="K74" s="55"/>
      <c r="L74" s="55"/>
    </row>
    <row r="75" spans="1:12" ht="15.75" thickBot="1" x14ac:dyDescent="0.3">
      <c r="A75" t="s">
        <v>48</v>
      </c>
      <c r="B75" s="79"/>
      <c r="C75" s="88"/>
      <c r="D75" s="90"/>
      <c r="E75" s="88"/>
      <c r="F75" s="88"/>
      <c r="G75" s="12"/>
      <c r="H75" s="12"/>
      <c r="I75" s="12"/>
      <c r="J75" s="12"/>
      <c r="K75" s="55"/>
      <c r="L75" s="55"/>
    </row>
    <row r="76" spans="1:12" ht="15.75" thickBot="1" x14ac:dyDescent="0.3">
      <c r="A76" t="s">
        <v>58</v>
      </c>
      <c r="B76" s="52"/>
      <c r="C76" s="40"/>
      <c r="D76" s="90"/>
      <c r="E76" s="52"/>
      <c r="F76" s="53"/>
      <c r="G76" s="52"/>
      <c r="H76" s="52"/>
      <c r="I76" s="52"/>
      <c r="J76" s="52"/>
      <c r="K76" s="55"/>
      <c r="L76" s="55"/>
    </row>
    <row r="77" spans="1:12" ht="15.75" thickBot="1" x14ac:dyDescent="0.3">
      <c r="A77" t="s">
        <v>58</v>
      </c>
      <c r="B77" s="52"/>
      <c r="C77" s="40"/>
      <c r="D77" s="82"/>
      <c r="E77" s="52"/>
      <c r="F77" s="58"/>
      <c r="G77" s="52"/>
      <c r="H77" s="52"/>
      <c r="I77" s="52"/>
      <c r="J77" s="52"/>
      <c r="K77" s="55"/>
      <c r="L77" s="87"/>
    </row>
    <row r="78" spans="1:12" ht="15.75" thickBot="1" x14ac:dyDescent="0.3">
      <c r="A78" t="s">
        <v>51</v>
      </c>
      <c r="B78" s="40"/>
      <c r="C78" s="40"/>
      <c r="D78" s="90"/>
      <c r="E78" s="40"/>
      <c r="F78" s="41"/>
      <c r="G78" s="40"/>
      <c r="H78" s="40"/>
      <c r="I78" s="40"/>
      <c r="J78" s="40"/>
      <c r="K78" s="47"/>
      <c r="L78" s="47"/>
    </row>
    <row r="79" spans="1:12" ht="15.75" thickBot="1" x14ac:dyDescent="0.3">
      <c r="A79" t="s">
        <v>51</v>
      </c>
      <c r="B79" s="52"/>
      <c r="C79" s="40"/>
      <c r="D79" s="90"/>
      <c r="E79" s="52"/>
      <c r="F79" s="53"/>
      <c r="G79" s="52"/>
      <c r="H79" s="52"/>
      <c r="I79" s="52"/>
      <c r="J79" s="52"/>
      <c r="K79" s="55"/>
      <c r="L79" s="55"/>
    </row>
    <row r="80" spans="1:12" ht="15.75" thickBot="1" x14ac:dyDescent="0.3">
      <c r="A80" t="s">
        <v>59</v>
      </c>
      <c r="B80" s="52"/>
      <c r="C80" s="40"/>
      <c r="D80" s="52"/>
      <c r="E80" s="52"/>
      <c r="F80" s="53"/>
      <c r="G80" s="52"/>
      <c r="H80" s="52"/>
      <c r="I80" s="52"/>
      <c r="J80" s="52"/>
      <c r="K80" s="55"/>
      <c r="L80" s="55"/>
    </row>
    <row r="81" spans="1:12" ht="15.75" thickBot="1" x14ac:dyDescent="0.3">
      <c r="A81" t="s">
        <v>59</v>
      </c>
      <c r="B81" s="52"/>
      <c r="C81" s="40"/>
      <c r="D81" s="103"/>
      <c r="E81" s="52"/>
      <c r="F81" s="58"/>
      <c r="G81" s="52"/>
      <c r="H81" s="52"/>
      <c r="I81" s="52"/>
      <c r="J81" s="52"/>
      <c r="K81" s="55"/>
      <c r="L81" s="55"/>
    </row>
    <row r="82" spans="1:12" ht="15.75" thickBot="1" x14ac:dyDescent="0.3">
      <c r="B82" s="136">
        <f>SUM(B65:B81)</f>
        <v>0</v>
      </c>
      <c r="C82" s="317" t="s">
        <v>9</v>
      </c>
      <c r="D82" s="318"/>
      <c r="E82" s="318"/>
      <c r="F82" s="319"/>
      <c r="G82" s="136">
        <f>SUM(G65:G81)</f>
        <v>0</v>
      </c>
      <c r="H82" s="137"/>
      <c r="I82" s="136">
        <f>SUM(I65:I81)</f>
        <v>0</v>
      </c>
      <c r="J82" s="136">
        <f>SUM(J65:J81)</f>
        <v>0</v>
      </c>
      <c r="K82" s="138">
        <f>SUM(K65:K81)</f>
        <v>0</v>
      </c>
      <c r="L82" s="138">
        <f>SUM(L65:L81)</f>
        <v>0</v>
      </c>
    </row>
    <row r="83" spans="1:12" ht="15.75" thickBot="1" x14ac:dyDescent="0.3">
      <c r="B83" s="320" t="s">
        <v>8</v>
      </c>
      <c r="C83" s="316"/>
      <c r="D83" s="316"/>
      <c r="E83" s="316"/>
      <c r="F83" s="316"/>
      <c r="G83" s="316"/>
      <c r="H83" s="316"/>
      <c r="I83" s="139"/>
      <c r="J83" s="140"/>
      <c r="K83" s="141" t="s">
        <v>11</v>
      </c>
      <c r="L83" s="141">
        <f>+L82*1.1</f>
        <v>0</v>
      </c>
    </row>
    <row r="84" spans="1:12" ht="15.75" thickBot="1" x14ac:dyDescent="0.3">
      <c r="B84" s="321" t="s">
        <v>24</v>
      </c>
      <c r="C84" s="322"/>
      <c r="D84" s="322"/>
      <c r="E84" s="322"/>
      <c r="F84" s="322"/>
      <c r="G84" s="322"/>
      <c r="H84" s="322"/>
      <c r="I84" s="142"/>
      <c r="J84" s="142"/>
      <c r="K84" s="315">
        <f>+K82+L83</f>
        <v>0</v>
      </c>
      <c r="L84" s="316"/>
    </row>
    <row r="86" spans="1:12" x14ac:dyDescent="0.25">
      <c r="B86" s="252" t="s">
        <v>36</v>
      </c>
      <c r="C86" s="290"/>
      <c r="D86" s="290"/>
    </row>
    <row r="87" spans="1:12" ht="15.75" thickBot="1" x14ac:dyDescent="0.3">
      <c r="E87" s="7"/>
      <c r="F87" s="7"/>
      <c r="G87" s="7"/>
      <c r="H87" s="7"/>
      <c r="I87" s="26"/>
      <c r="J87" s="26"/>
      <c r="K87" s="27"/>
      <c r="L87" s="28"/>
    </row>
    <row r="88" spans="1:12" ht="15.75" thickBot="1" x14ac:dyDescent="0.3">
      <c r="B88" s="260" t="s">
        <v>0</v>
      </c>
      <c r="C88" s="274" t="s">
        <v>32</v>
      </c>
      <c r="D88" s="275"/>
      <c r="E88" s="257" t="s">
        <v>1</v>
      </c>
      <c r="F88" s="257" t="s">
        <v>14</v>
      </c>
      <c r="G88" s="257" t="s">
        <v>21</v>
      </c>
      <c r="H88" s="260" t="s">
        <v>2</v>
      </c>
      <c r="I88" s="266" t="s">
        <v>6</v>
      </c>
      <c r="J88" s="267"/>
      <c r="K88" s="244" t="s">
        <v>17</v>
      </c>
      <c r="L88" s="244" t="s">
        <v>18</v>
      </c>
    </row>
    <row r="89" spans="1:12" x14ac:dyDescent="0.25">
      <c r="B89" s="264"/>
      <c r="C89" s="260" t="s">
        <v>3</v>
      </c>
      <c r="D89" s="260" t="s">
        <v>4</v>
      </c>
      <c r="E89" s="258"/>
      <c r="F89" s="258"/>
      <c r="G89" s="258"/>
      <c r="H89" s="261"/>
      <c r="I89" s="272" t="s">
        <v>5</v>
      </c>
      <c r="J89" s="272" t="s">
        <v>39</v>
      </c>
      <c r="K89" s="268"/>
      <c r="L89" s="245"/>
    </row>
    <row r="90" spans="1:12" ht="15.75" thickBot="1" x14ac:dyDescent="0.3">
      <c r="B90" s="265"/>
      <c r="C90" s="265"/>
      <c r="D90" s="265"/>
      <c r="E90" s="259"/>
      <c r="F90" s="259"/>
      <c r="G90" s="259"/>
      <c r="H90" s="262"/>
      <c r="I90" s="246"/>
      <c r="J90" s="273"/>
      <c r="K90" s="269"/>
      <c r="L90" s="246"/>
    </row>
    <row r="91" spans="1:12" ht="15.75" thickBot="1" x14ac:dyDescent="0.3">
      <c r="A91" t="s">
        <v>50</v>
      </c>
      <c r="B91" s="40"/>
      <c r="C91" s="52"/>
      <c r="D91" s="86"/>
      <c r="E91" s="52"/>
      <c r="F91" s="53"/>
      <c r="G91" s="52"/>
      <c r="H91" s="52"/>
      <c r="I91" s="52"/>
      <c r="J91" s="52"/>
      <c r="K91" s="55"/>
      <c r="L91" s="55"/>
    </row>
    <row r="92" spans="1:12" ht="15.75" thickBot="1" x14ac:dyDescent="0.3">
      <c r="A92" t="s">
        <v>47</v>
      </c>
      <c r="B92" s="52"/>
      <c r="C92" s="58"/>
      <c r="D92" s="54"/>
      <c r="E92" s="52"/>
      <c r="F92" s="94"/>
      <c r="G92" s="52"/>
      <c r="H92" s="52"/>
      <c r="I92" s="52"/>
      <c r="J92" s="52"/>
      <c r="K92" s="55"/>
      <c r="L92" s="55"/>
    </row>
    <row r="93" spans="1:12" ht="15.75" thickBot="1" x14ac:dyDescent="0.3">
      <c r="A93" t="s">
        <v>54</v>
      </c>
      <c r="B93" s="40"/>
      <c r="C93" s="52"/>
      <c r="D93" s="54"/>
      <c r="E93" s="52"/>
      <c r="F93" s="53"/>
      <c r="G93" s="52"/>
      <c r="H93" s="52"/>
      <c r="I93" s="52"/>
      <c r="J93" s="52"/>
      <c r="K93" s="55"/>
      <c r="L93" s="55"/>
    </row>
    <row r="94" spans="1:12" ht="15.75" thickBot="1" x14ac:dyDescent="0.3">
      <c r="A94" t="s">
        <v>60</v>
      </c>
      <c r="B94" s="40"/>
      <c r="C94" s="52"/>
      <c r="D94" s="86"/>
      <c r="E94" s="52"/>
      <c r="F94" s="53"/>
      <c r="G94" s="52"/>
      <c r="H94" s="52"/>
      <c r="I94" s="52"/>
      <c r="J94" s="52"/>
      <c r="K94" s="55"/>
      <c r="L94" s="55"/>
    </row>
    <row r="95" spans="1:12" ht="15.75" thickBot="1" x14ac:dyDescent="0.3">
      <c r="A95" t="s">
        <v>60</v>
      </c>
      <c r="B95" s="40"/>
      <c r="C95" s="52"/>
      <c r="D95" s="86"/>
      <c r="E95" s="52"/>
      <c r="F95" s="53"/>
      <c r="G95" s="52"/>
      <c r="H95" s="52"/>
      <c r="I95" s="52"/>
      <c r="J95" s="52"/>
      <c r="K95" s="55"/>
      <c r="L95" s="67"/>
    </row>
    <row r="96" spans="1:12" ht="15.75" thickBot="1" x14ac:dyDescent="0.3">
      <c r="A96" t="s">
        <v>60</v>
      </c>
      <c r="B96" s="40"/>
      <c r="C96" s="52"/>
      <c r="D96" s="86"/>
      <c r="E96" s="52"/>
      <c r="F96" s="53"/>
      <c r="G96" s="52"/>
      <c r="H96" s="52"/>
      <c r="I96" s="52"/>
      <c r="J96" s="52"/>
      <c r="K96" s="55"/>
      <c r="L96" s="67"/>
    </row>
    <row r="97" spans="1:12" ht="15.75" thickBot="1" x14ac:dyDescent="0.3">
      <c r="A97" t="s">
        <v>60</v>
      </c>
      <c r="B97" s="40"/>
      <c r="C97" s="52"/>
      <c r="D97" s="86"/>
      <c r="E97" s="52"/>
      <c r="F97" s="53"/>
      <c r="G97" s="52"/>
      <c r="H97" s="52"/>
      <c r="I97" s="52"/>
      <c r="J97" s="52"/>
      <c r="K97" s="55"/>
      <c r="L97" s="67"/>
    </row>
    <row r="98" spans="1:12" ht="15.75" thickBot="1" x14ac:dyDescent="0.3">
      <c r="A98" t="s">
        <v>60</v>
      </c>
      <c r="B98" s="40"/>
      <c r="C98" s="52"/>
      <c r="D98" s="86"/>
      <c r="E98" s="52"/>
      <c r="F98" s="53"/>
      <c r="G98" s="52"/>
      <c r="H98" s="52"/>
      <c r="I98" s="52"/>
      <c r="J98" s="52"/>
      <c r="K98" s="55"/>
      <c r="L98" s="67"/>
    </row>
    <row r="99" spans="1:12" ht="15.75" thickBot="1" x14ac:dyDescent="0.3">
      <c r="A99" t="s">
        <v>61</v>
      </c>
      <c r="B99" s="52"/>
      <c r="C99" s="52"/>
      <c r="D99" s="90"/>
      <c r="E99" s="52"/>
      <c r="F99" s="53"/>
      <c r="G99" s="52"/>
      <c r="H99" s="52"/>
      <c r="I99" s="52"/>
      <c r="J99" s="52"/>
      <c r="K99" s="55"/>
      <c r="L99" s="67"/>
    </row>
    <row r="100" spans="1:12" ht="15" customHeight="1" thickBot="1" x14ac:dyDescent="0.3">
      <c r="A100" t="s">
        <v>59</v>
      </c>
      <c r="B100" s="40"/>
      <c r="C100" s="52"/>
      <c r="D100" s="52"/>
      <c r="E100" s="52"/>
      <c r="F100" s="53"/>
      <c r="G100" s="52"/>
      <c r="H100" s="52"/>
      <c r="I100" s="52"/>
      <c r="J100" s="52"/>
      <c r="K100" s="55"/>
      <c r="L100" s="67"/>
    </row>
    <row r="101" spans="1:12" ht="15.75" thickBot="1" x14ac:dyDescent="0.3">
      <c r="B101" s="40"/>
      <c r="C101" s="52"/>
      <c r="D101" s="52"/>
      <c r="E101" s="52"/>
      <c r="F101" s="53"/>
      <c r="G101" s="52"/>
      <c r="H101" s="52"/>
      <c r="I101" s="52"/>
      <c r="J101" s="52"/>
      <c r="K101" s="55"/>
      <c r="L101" s="67"/>
    </row>
    <row r="102" spans="1:12" ht="15.75" thickBot="1" x14ac:dyDescent="0.3">
      <c r="B102" s="136">
        <f>SUM(B91:B101)</f>
        <v>0</v>
      </c>
      <c r="C102" s="317" t="s">
        <v>9</v>
      </c>
      <c r="D102" s="318"/>
      <c r="E102" s="318"/>
      <c r="F102" s="319"/>
      <c r="G102" s="136">
        <f>SUM(G91:G101)</f>
        <v>0</v>
      </c>
      <c r="H102" s="137"/>
      <c r="I102" s="136">
        <f>SUM(I91:I101)</f>
        <v>0</v>
      </c>
      <c r="J102" s="136">
        <f>SUM(J91:J101)</f>
        <v>0</v>
      </c>
      <c r="K102" s="138">
        <f>SUM(K91:K101)</f>
        <v>0</v>
      </c>
      <c r="L102" s="138">
        <f>SUM(L91:L101)</f>
        <v>0</v>
      </c>
    </row>
    <row r="103" spans="1:12" ht="15.75" thickBot="1" x14ac:dyDescent="0.3">
      <c r="B103" s="320" t="s">
        <v>8</v>
      </c>
      <c r="C103" s="316"/>
      <c r="D103" s="316"/>
      <c r="E103" s="316"/>
      <c r="F103" s="316"/>
      <c r="G103" s="316"/>
      <c r="H103" s="316"/>
      <c r="I103" s="139"/>
      <c r="J103" s="140"/>
      <c r="K103" s="141" t="s">
        <v>11</v>
      </c>
      <c r="L103" s="141">
        <f>+L102*1.1</f>
        <v>0</v>
      </c>
    </row>
    <row r="104" spans="1:12" ht="15.75" thickBot="1" x14ac:dyDescent="0.3">
      <c r="B104" s="321" t="s">
        <v>24</v>
      </c>
      <c r="C104" s="322"/>
      <c r="D104" s="322"/>
      <c r="E104" s="322"/>
      <c r="F104" s="322"/>
      <c r="G104" s="322"/>
      <c r="H104" s="322"/>
      <c r="I104" s="142"/>
      <c r="J104" s="142"/>
      <c r="K104" s="315">
        <f>+K102+L103</f>
        <v>0</v>
      </c>
      <c r="L104" s="316"/>
    </row>
    <row r="106" spans="1:12" ht="15.75" thickBot="1" x14ac:dyDescent="0.3">
      <c r="B106" s="252" t="s">
        <v>42</v>
      </c>
      <c r="C106" s="290"/>
      <c r="D106" s="290"/>
      <c r="E106" s="7"/>
      <c r="F106" s="7"/>
      <c r="G106" s="7"/>
      <c r="H106" s="7"/>
      <c r="I106" s="26"/>
      <c r="J106" s="26"/>
      <c r="K106" s="27"/>
      <c r="L106" s="28"/>
    </row>
    <row r="107" spans="1:12" ht="15.75" thickBot="1" x14ac:dyDescent="0.3">
      <c r="B107" s="260" t="s">
        <v>0</v>
      </c>
      <c r="C107" s="274" t="s">
        <v>32</v>
      </c>
      <c r="D107" s="275"/>
      <c r="E107" s="257" t="s">
        <v>1</v>
      </c>
      <c r="F107" s="257" t="s">
        <v>14</v>
      </c>
      <c r="G107" s="257" t="s">
        <v>21</v>
      </c>
      <c r="H107" s="260" t="s">
        <v>2</v>
      </c>
      <c r="I107" s="266" t="s">
        <v>6</v>
      </c>
      <c r="J107" s="267"/>
      <c r="K107" s="244" t="s">
        <v>17</v>
      </c>
      <c r="L107" s="244" t="s">
        <v>18</v>
      </c>
    </row>
    <row r="108" spans="1:12" x14ac:dyDescent="0.25">
      <c r="B108" s="264"/>
      <c r="C108" s="260" t="s">
        <v>3</v>
      </c>
      <c r="D108" s="260" t="s">
        <v>4</v>
      </c>
      <c r="E108" s="258"/>
      <c r="F108" s="258"/>
      <c r="G108" s="258"/>
      <c r="H108" s="261"/>
      <c r="I108" s="272" t="s">
        <v>5</v>
      </c>
      <c r="J108" s="272" t="s">
        <v>39</v>
      </c>
      <c r="K108" s="268"/>
      <c r="L108" s="245"/>
    </row>
    <row r="109" spans="1:12" ht="15.75" thickBot="1" x14ac:dyDescent="0.3">
      <c r="B109" s="265"/>
      <c r="C109" s="265"/>
      <c r="D109" s="265"/>
      <c r="E109" s="259"/>
      <c r="F109" s="259"/>
      <c r="G109" s="259"/>
      <c r="H109" s="262"/>
      <c r="I109" s="246"/>
      <c r="J109" s="273"/>
      <c r="K109" s="269"/>
      <c r="L109" s="246"/>
    </row>
    <row r="110" spans="1:12" ht="16.5" thickBot="1" x14ac:dyDescent="0.3">
      <c r="A110" t="s">
        <v>53</v>
      </c>
      <c r="B110" s="59"/>
      <c r="C110" s="58"/>
      <c r="D110" s="86"/>
      <c r="E110" s="58"/>
      <c r="F110" s="41"/>
      <c r="G110" s="40"/>
      <c r="H110" s="61"/>
      <c r="I110" s="60"/>
      <c r="J110" s="60"/>
      <c r="K110" s="55"/>
      <c r="L110" s="55"/>
    </row>
    <row r="111" spans="1:12" ht="15.75" thickBot="1" x14ac:dyDescent="0.3">
      <c r="A111" t="s">
        <v>47</v>
      </c>
      <c r="B111" s="52"/>
      <c r="C111" s="58"/>
      <c r="D111" s="82"/>
      <c r="E111" s="58"/>
      <c r="F111" s="82"/>
      <c r="G111" s="52"/>
      <c r="H111" s="58"/>
      <c r="I111" s="52"/>
      <c r="J111" s="52"/>
      <c r="K111" s="55"/>
      <c r="L111" s="47"/>
    </row>
    <row r="112" spans="1:12" ht="15.75" thickBot="1" x14ac:dyDescent="0.3">
      <c r="A112" t="s">
        <v>53</v>
      </c>
      <c r="B112" s="40"/>
      <c r="C112" s="58"/>
      <c r="D112" s="86"/>
      <c r="E112" s="58"/>
      <c r="F112" s="58"/>
      <c r="G112" s="52"/>
      <c r="H112" s="58"/>
      <c r="I112" s="52"/>
      <c r="J112" s="52"/>
      <c r="K112" s="67"/>
      <c r="L112" s="67"/>
    </row>
    <row r="113" spans="1:12" ht="15" customHeight="1" thickBot="1" x14ac:dyDescent="0.3">
      <c r="A113" t="s">
        <v>52</v>
      </c>
      <c r="B113" s="40"/>
      <c r="C113" s="58"/>
      <c r="D113" s="86"/>
      <c r="E113" s="58"/>
      <c r="F113" s="58"/>
      <c r="G113" s="52"/>
      <c r="H113" s="58"/>
      <c r="I113" s="52"/>
      <c r="J113" s="52"/>
      <c r="K113" s="67"/>
      <c r="L113" s="67"/>
    </row>
    <row r="114" spans="1:12" ht="15.75" thickBot="1" x14ac:dyDescent="0.3">
      <c r="A114" t="s">
        <v>52</v>
      </c>
      <c r="B114" s="40"/>
      <c r="C114" s="52"/>
      <c r="D114" s="52"/>
      <c r="E114" s="58"/>
      <c r="F114" s="73"/>
      <c r="G114" s="52"/>
      <c r="H114" s="58"/>
      <c r="I114" s="52"/>
      <c r="J114" s="52"/>
      <c r="K114" s="67"/>
      <c r="L114" s="67"/>
    </row>
    <row r="115" spans="1:12" ht="15.75" thickBot="1" x14ac:dyDescent="0.3">
      <c r="A115" t="s">
        <v>49</v>
      </c>
      <c r="B115" s="40"/>
      <c r="C115" s="58"/>
      <c r="D115" s="86"/>
      <c r="E115" s="58"/>
      <c r="F115" s="58"/>
      <c r="G115" s="52"/>
      <c r="H115" s="58"/>
      <c r="I115" s="52"/>
      <c r="J115" s="52"/>
      <c r="K115" s="67"/>
      <c r="L115" s="67"/>
    </row>
    <row r="116" spans="1:12" ht="15.75" thickBot="1" x14ac:dyDescent="0.3">
      <c r="A116" t="s">
        <v>50</v>
      </c>
      <c r="B116" s="40"/>
      <c r="C116" s="58"/>
      <c r="D116" s="86"/>
      <c r="E116" s="58"/>
      <c r="F116" s="53"/>
      <c r="G116" s="52"/>
      <c r="H116" s="52"/>
      <c r="I116" s="52"/>
      <c r="J116" s="52"/>
      <c r="K116" s="55"/>
      <c r="L116" s="55"/>
    </row>
    <row r="117" spans="1:12" ht="15.75" thickBot="1" x14ac:dyDescent="0.3">
      <c r="A117" t="s">
        <v>50</v>
      </c>
      <c r="B117" s="52"/>
      <c r="C117" s="58"/>
      <c r="D117" s="52"/>
      <c r="E117" s="58"/>
      <c r="F117" s="58"/>
      <c r="G117" s="52"/>
      <c r="H117" s="58"/>
      <c r="I117" s="52"/>
      <c r="J117" s="52"/>
      <c r="K117" s="67"/>
      <c r="L117" s="67"/>
    </row>
    <row r="118" spans="1:12" ht="15.75" thickBot="1" x14ac:dyDescent="0.3">
      <c r="A118" t="s">
        <v>50</v>
      </c>
      <c r="B118" s="52"/>
      <c r="C118" s="58"/>
      <c r="D118" s="52"/>
      <c r="E118" s="58"/>
      <c r="F118" s="58"/>
      <c r="G118" s="52"/>
      <c r="H118" s="58"/>
      <c r="I118" s="52"/>
      <c r="J118" s="52"/>
      <c r="K118" s="67"/>
      <c r="L118" s="67"/>
    </row>
    <row r="119" spans="1:12" ht="15.75" thickBot="1" x14ac:dyDescent="0.3">
      <c r="A119" t="s">
        <v>48</v>
      </c>
      <c r="B119" s="52"/>
      <c r="C119" s="58"/>
      <c r="D119" s="103"/>
      <c r="E119" s="58"/>
      <c r="F119" s="106"/>
      <c r="G119" s="52"/>
      <c r="H119" s="58"/>
      <c r="I119" s="52"/>
      <c r="J119" s="52"/>
      <c r="K119" s="67"/>
      <c r="L119" s="67"/>
    </row>
    <row r="120" spans="1:12" ht="15.75" thickBot="1" x14ac:dyDescent="0.3">
      <c r="A120" t="s">
        <v>58</v>
      </c>
      <c r="B120" s="52"/>
      <c r="C120" s="58"/>
      <c r="D120" s="82"/>
      <c r="E120" s="58"/>
      <c r="F120" s="82"/>
      <c r="G120" s="52"/>
      <c r="H120" s="58"/>
      <c r="I120" s="52"/>
      <c r="J120" s="52"/>
      <c r="K120" s="67"/>
      <c r="L120" s="67"/>
    </row>
    <row r="121" spans="1:12" ht="15.75" thickBot="1" x14ac:dyDescent="0.3">
      <c r="A121" t="s">
        <v>62</v>
      </c>
      <c r="B121" s="40"/>
      <c r="C121" s="58"/>
      <c r="D121" s="90"/>
      <c r="E121" s="58"/>
      <c r="F121" s="58"/>
      <c r="G121" s="52"/>
      <c r="H121" s="58"/>
      <c r="I121" s="52"/>
      <c r="J121" s="52"/>
      <c r="K121" s="67"/>
      <c r="L121" s="67"/>
    </row>
    <row r="122" spans="1:12" ht="15.75" thickBot="1" x14ac:dyDescent="0.3">
      <c r="A122" t="s">
        <v>62</v>
      </c>
      <c r="B122" s="40"/>
      <c r="C122" s="58"/>
      <c r="D122" s="90"/>
      <c r="E122" s="58"/>
      <c r="F122" s="58"/>
      <c r="G122" s="52"/>
      <c r="H122" s="58"/>
      <c r="I122" s="52"/>
      <c r="J122" s="52"/>
      <c r="K122" s="67"/>
      <c r="L122" s="67"/>
    </row>
    <row r="123" spans="1:12" ht="15.75" thickBot="1" x14ac:dyDescent="0.3">
      <c r="A123" t="s">
        <v>62</v>
      </c>
      <c r="B123" s="40"/>
      <c r="C123" s="58"/>
      <c r="D123" s="52"/>
      <c r="E123" s="58"/>
      <c r="F123" s="58"/>
      <c r="G123" s="52"/>
      <c r="H123" s="58"/>
      <c r="I123" s="52"/>
      <c r="J123" s="52"/>
      <c r="K123" s="67"/>
      <c r="L123" s="67"/>
    </row>
    <row r="124" spans="1:12" ht="15.75" thickBot="1" x14ac:dyDescent="0.3">
      <c r="B124" s="113">
        <f>SUM(B110:B123)</f>
        <v>0</v>
      </c>
      <c r="C124" s="306" t="s">
        <v>9</v>
      </c>
      <c r="D124" s="307"/>
      <c r="E124" s="307"/>
      <c r="F124" s="308"/>
      <c r="G124" s="113">
        <f>SUM(G110:G123)</f>
        <v>0</v>
      </c>
      <c r="H124" s="130"/>
      <c r="I124" s="113">
        <f>SUM(I110:I123)</f>
        <v>0</v>
      </c>
      <c r="J124" s="113">
        <f>SUM(J110:J123)</f>
        <v>0</v>
      </c>
      <c r="K124" s="131">
        <f>SUM(K110:K123)</f>
        <v>0</v>
      </c>
      <c r="L124" s="131">
        <f>SUM(L110:L123)</f>
        <v>0</v>
      </c>
    </row>
    <row r="125" spans="1:12" ht="15.75" thickBot="1" x14ac:dyDescent="0.3">
      <c r="B125" s="309" t="s">
        <v>8</v>
      </c>
      <c r="C125" s="310"/>
      <c r="D125" s="310"/>
      <c r="E125" s="310"/>
      <c r="F125" s="310"/>
      <c r="G125" s="310"/>
      <c r="H125" s="310"/>
      <c r="I125" s="132"/>
      <c r="J125" s="133"/>
      <c r="K125" s="134" t="s">
        <v>11</v>
      </c>
      <c r="L125" s="134">
        <f>+L124*1.1</f>
        <v>0</v>
      </c>
    </row>
    <row r="126" spans="1:12" ht="15.75" thickBot="1" x14ac:dyDescent="0.3">
      <c r="B126" s="311" t="s">
        <v>24</v>
      </c>
      <c r="C126" s="312"/>
      <c r="D126" s="312"/>
      <c r="E126" s="312"/>
      <c r="F126" s="312"/>
      <c r="G126" s="312"/>
      <c r="H126" s="312"/>
      <c r="I126" s="135"/>
      <c r="J126" s="135"/>
      <c r="K126" s="313">
        <f>+K124+L125</f>
        <v>0</v>
      </c>
      <c r="L126" s="310"/>
    </row>
  </sheetData>
  <sortState xmlns:xlrd2="http://schemas.microsoft.com/office/spreadsheetml/2017/richdata2" ref="A111:L123">
    <sortCondition ref="A110"/>
  </sortState>
  <mergeCells count="93"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topLeftCell="A55" workbookViewId="0">
      <selection activeCell="C13" sqref="C1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289" t="s">
        <v>10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4" ht="15" customHeight="1" x14ac:dyDescent="0.25">
      <c r="A2" s="289" t="s">
        <v>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4" ht="15.75" x14ac:dyDescent="0.25">
      <c r="A3" s="281" t="s">
        <v>139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.75" customHeight="1" x14ac:dyDescent="0.25">
      <c r="A4" s="282" t="s">
        <v>143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4" x14ac:dyDescent="0.25">
      <c r="A5" s="294"/>
      <c r="B5" s="294"/>
      <c r="C5" s="294"/>
      <c r="D5" s="294"/>
      <c r="E5" s="294"/>
      <c r="F5" s="294"/>
      <c r="G5" s="294"/>
      <c r="H5" s="294"/>
      <c r="I5" s="294"/>
    </row>
    <row r="6" spans="1:14" x14ac:dyDescent="0.25">
      <c r="A6" s="185"/>
      <c r="B6" s="185"/>
      <c r="C6" s="185"/>
      <c r="D6" s="185"/>
      <c r="E6" s="185"/>
      <c r="F6" s="185"/>
      <c r="G6" s="185"/>
      <c r="H6" s="185"/>
      <c r="I6" s="185"/>
    </row>
    <row r="7" spans="1:14" x14ac:dyDescent="0.25">
      <c r="A7" s="185"/>
      <c r="B7" s="185"/>
      <c r="C7" s="185"/>
      <c r="D7" s="185"/>
      <c r="E7" s="185"/>
      <c r="F7" s="185"/>
      <c r="G7" s="185"/>
      <c r="H7" s="185"/>
      <c r="I7" s="185"/>
    </row>
    <row r="8" spans="1:14" ht="20.25" customHeight="1" x14ac:dyDescent="0.25">
      <c r="A8" s="295" t="s">
        <v>36</v>
      </c>
      <c r="B8" s="295"/>
      <c r="C8" s="295"/>
    </row>
    <row r="9" spans="1:14" ht="20.25" customHeight="1" thickBot="1" x14ac:dyDescent="0.3">
      <c r="A9" s="183"/>
      <c r="B9" s="183"/>
      <c r="C9" s="183"/>
    </row>
    <row r="10" spans="1:14" ht="15.75" thickBot="1" x14ac:dyDescent="0.3">
      <c r="A10" s="260" t="s">
        <v>0</v>
      </c>
      <c r="B10" s="274" t="s">
        <v>32</v>
      </c>
      <c r="C10" s="275"/>
      <c r="D10" s="257" t="s">
        <v>1</v>
      </c>
      <c r="E10" s="257" t="s">
        <v>14</v>
      </c>
      <c r="F10" s="257" t="s">
        <v>21</v>
      </c>
      <c r="G10" s="260" t="s">
        <v>2</v>
      </c>
      <c r="H10" s="266" t="s">
        <v>6</v>
      </c>
      <c r="I10" s="267"/>
      <c r="J10" s="244" t="s">
        <v>17</v>
      </c>
      <c r="K10" s="244" t="s">
        <v>18</v>
      </c>
      <c r="L10" s="244" t="s">
        <v>88</v>
      </c>
      <c r="M10" s="244" t="s">
        <v>89</v>
      </c>
    </row>
    <row r="11" spans="1:14" x14ac:dyDescent="0.25">
      <c r="A11" s="264"/>
      <c r="B11" s="260" t="s">
        <v>3</v>
      </c>
      <c r="C11" s="260" t="s">
        <v>4</v>
      </c>
      <c r="D11" s="258"/>
      <c r="E11" s="258"/>
      <c r="F11" s="258"/>
      <c r="G11" s="261"/>
      <c r="H11" s="270" t="s">
        <v>5</v>
      </c>
      <c r="I11" s="272" t="s">
        <v>39</v>
      </c>
      <c r="J11" s="268"/>
      <c r="K11" s="245"/>
      <c r="L11" s="268"/>
      <c r="M11" s="245"/>
    </row>
    <row r="12" spans="1:14" ht="19.5" customHeight="1" thickBot="1" x14ac:dyDescent="0.3">
      <c r="A12" s="265"/>
      <c r="B12" s="265"/>
      <c r="C12" s="265"/>
      <c r="D12" s="259"/>
      <c r="E12" s="259"/>
      <c r="F12" s="259"/>
      <c r="G12" s="262"/>
      <c r="H12" s="271"/>
      <c r="I12" s="273"/>
      <c r="J12" s="269"/>
      <c r="K12" s="246"/>
      <c r="L12" s="269"/>
      <c r="M12" s="246"/>
    </row>
    <row r="13" spans="1:14" ht="80.25" customHeight="1" thickBot="1" x14ac:dyDescent="0.3">
      <c r="A13" s="11">
        <v>1</v>
      </c>
      <c r="B13" s="58" t="s">
        <v>104</v>
      </c>
      <c r="C13" s="186" t="s">
        <v>127</v>
      </c>
      <c r="D13" s="58" t="s">
        <v>94</v>
      </c>
      <c r="E13" s="49" t="s">
        <v>95</v>
      </c>
      <c r="F13" s="49">
        <v>24</v>
      </c>
      <c r="G13" s="49" t="s">
        <v>107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.75" thickBot="1" x14ac:dyDescent="0.3">
      <c r="A14" s="112">
        <f>SUM(A13:A13)</f>
        <v>1</v>
      </c>
      <c r="B14" s="253" t="s">
        <v>116</v>
      </c>
      <c r="C14" s="254"/>
      <c r="D14" s="254"/>
      <c r="E14" s="255"/>
      <c r="F14" s="120">
        <f>SUM(F13:F13)</f>
        <v>24</v>
      </c>
      <c r="G14" s="119"/>
      <c r="H14" s="120">
        <f t="shared" ref="H14:M14" si="0">SUM(H13:H13)</f>
        <v>11</v>
      </c>
      <c r="I14" s="120">
        <f t="shared" si="0"/>
        <v>21</v>
      </c>
      <c r="J14" s="121">
        <f t="shared" si="0"/>
        <v>92800</v>
      </c>
      <c r="K14" s="121">
        <f t="shared" si="0"/>
        <v>90420</v>
      </c>
      <c r="L14" s="121">
        <f t="shared" si="0"/>
        <v>26250</v>
      </c>
      <c r="M14" s="121">
        <f t="shared" si="0"/>
        <v>4100</v>
      </c>
    </row>
    <row r="15" spans="1:14" ht="15.75" thickBot="1" x14ac:dyDescent="0.3">
      <c r="A15" s="276" t="s">
        <v>8</v>
      </c>
      <c r="B15" s="277"/>
      <c r="C15" s="277"/>
      <c r="D15" s="277"/>
      <c r="E15" s="277"/>
      <c r="F15" s="277"/>
      <c r="G15" s="278"/>
      <c r="H15" s="36"/>
      <c r="I15" s="36"/>
      <c r="J15" s="121" t="s">
        <v>11</v>
      </c>
      <c r="K15" s="118">
        <f>+K14*1.1</f>
        <v>99462.000000000015</v>
      </c>
      <c r="L15" s="118"/>
      <c r="M15" s="118"/>
    </row>
    <row r="16" spans="1:14" ht="15.75" thickBot="1" x14ac:dyDescent="0.3">
      <c r="A16" s="253" t="s">
        <v>24</v>
      </c>
      <c r="B16" s="279"/>
      <c r="C16" s="279"/>
      <c r="D16" s="279"/>
      <c r="E16" s="279"/>
      <c r="F16" s="279"/>
      <c r="G16" s="280"/>
      <c r="H16" s="39"/>
      <c r="I16" s="39"/>
      <c r="J16" s="283">
        <f>+J14+K15+L14+M14</f>
        <v>222612</v>
      </c>
      <c r="K16" s="284"/>
      <c r="L16" s="284"/>
      <c r="M16" s="285"/>
    </row>
    <row r="17" spans="1:13" x14ac:dyDescent="0.25">
      <c r="A17" s="68"/>
      <c r="B17" s="69"/>
      <c r="C17" s="69"/>
      <c r="D17" s="69"/>
      <c r="E17" s="69"/>
      <c r="F17" s="69"/>
      <c r="G17" s="69"/>
      <c r="H17" s="179"/>
      <c r="I17" s="179"/>
      <c r="J17" s="71"/>
      <c r="K17" s="71"/>
      <c r="L17" s="71"/>
      <c r="M17" s="71"/>
    </row>
    <row r="19" spans="1:13" x14ac:dyDescent="0.25">
      <c r="A19" s="4" t="s">
        <v>38</v>
      </c>
    </row>
    <row r="20" spans="1:13" ht="15.75" thickBot="1" x14ac:dyDescent="0.3">
      <c r="A20" s="4"/>
    </row>
    <row r="21" spans="1:13" ht="15.75" thickBot="1" x14ac:dyDescent="0.3">
      <c r="A21" s="260" t="s">
        <v>0</v>
      </c>
      <c r="B21" s="274" t="s">
        <v>32</v>
      </c>
      <c r="C21" s="275"/>
      <c r="D21" s="257" t="s">
        <v>1</v>
      </c>
      <c r="E21" s="257" t="s">
        <v>14</v>
      </c>
      <c r="F21" s="257" t="s">
        <v>21</v>
      </c>
      <c r="G21" s="260" t="s">
        <v>2</v>
      </c>
      <c r="H21" s="266" t="s">
        <v>6</v>
      </c>
      <c r="I21" s="267"/>
      <c r="J21" s="244" t="s">
        <v>17</v>
      </c>
      <c r="K21" s="244" t="s">
        <v>18</v>
      </c>
      <c r="L21" s="260" t="s">
        <v>88</v>
      </c>
      <c r="M21" s="244" t="s">
        <v>89</v>
      </c>
    </row>
    <row r="22" spans="1:13" x14ac:dyDescent="0.25">
      <c r="A22" s="264"/>
      <c r="B22" s="260" t="s">
        <v>3</v>
      </c>
      <c r="C22" s="260" t="s">
        <v>4</v>
      </c>
      <c r="D22" s="258"/>
      <c r="E22" s="258"/>
      <c r="F22" s="258"/>
      <c r="G22" s="261"/>
      <c r="H22" s="272" t="s">
        <v>5</v>
      </c>
      <c r="I22" s="272" t="s">
        <v>39</v>
      </c>
      <c r="J22" s="268"/>
      <c r="K22" s="245"/>
      <c r="L22" s="286"/>
      <c r="M22" s="245"/>
    </row>
    <row r="23" spans="1:13" ht="19.5" customHeight="1" thickBot="1" x14ac:dyDescent="0.3">
      <c r="A23" s="265"/>
      <c r="B23" s="265"/>
      <c r="C23" s="265"/>
      <c r="D23" s="259"/>
      <c r="E23" s="259"/>
      <c r="F23" s="259"/>
      <c r="G23" s="262"/>
      <c r="H23" s="246"/>
      <c r="I23" s="273"/>
      <c r="J23" s="269"/>
      <c r="K23" s="246"/>
      <c r="L23" s="287"/>
      <c r="M23" s="246"/>
    </row>
    <row r="24" spans="1:13" ht="57.75" thickBot="1" x14ac:dyDescent="0.3">
      <c r="A24" s="40">
        <v>1</v>
      </c>
      <c r="B24" s="58" t="s">
        <v>96</v>
      </c>
      <c r="C24" s="147" t="s">
        <v>97</v>
      </c>
      <c r="D24" s="58" t="s">
        <v>29</v>
      </c>
      <c r="E24" s="41" t="s">
        <v>112</v>
      </c>
      <c r="F24" s="40">
        <v>16</v>
      </c>
      <c r="G24" s="40" t="s">
        <v>111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">
      <c r="A25" s="40">
        <v>1</v>
      </c>
      <c r="B25" s="168" t="s">
        <v>117</v>
      </c>
      <c r="C25" s="186" t="s">
        <v>126</v>
      </c>
      <c r="D25" s="58" t="s">
        <v>29</v>
      </c>
      <c r="E25" s="169" t="s">
        <v>108</v>
      </c>
      <c r="F25" s="40">
        <v>8</v>
      </c>
      <c r="G25" s="40" t="s">
        <v>98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">
      <c r="A26" s="40">
        <v>1</v>
      </c>
      <c r="B26" s="168" t="s">
        <v>118</v>
      </c>
      <c r="C26" s="186" t="s">
        <v>125</v>
      </c>
      <c r="D26" s="58" t="s">
        <v>29</v>
      </c>
      <c r="E26" s="169" t="s">
        <v>109</v>
      </c>
      <c r="F26" s="40">
        <v>16</v>
      </c>
      <c r="G26" s="40" t="s">
        <v>110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">
      <c r="A27" s="148">
        <f>SUM(A24:A26)</f>
        <v>3</v>
      </c>
      <c r="B27" s="253" t="s">
        <v>116</v>
      </c>
      <c r="C27" s="254"/>
      <c r="D27" s="254"/>
      <c r="E27" s="255"/>
      <c r="F27" s="170">
        <f>SUM(F24:F26)</f>
        <v>40</v>
      </c>
      <c r="G27" s="144"/>
      <c r="H27" s="170">
        <f t="shared" ref="H27:M27" si="1">SUM(H24:H26)</f>
        <v>36</v>
      </c>
      <c r="I27" s="170">
        <f t="shared" si="1"/>
        <v>40</v>
      </c>
      <c r="J27" s="146">
        <f t="shared" si="1"/>
        <v>70676</v>
      </c>
      <c r="K27" s="161">
        <f t="shared" si="1"/>
        <v>126200</v>
      </c>
      <c r="L27" s="161">
        <f t="shared" si="1"/>
        <v>62561.15</v>
      </c>
      <c r="M27" s="161">
        <f t="shared" si="1"/>
        <v>13000</v>
      </c>
    </row>
    <row r="28" spans="1:13" ht="15.75" thickBot="1" x14ac:dyDescent="0.3">
      <c r="A28" s="248" t="s">
        <v>8</v>
      </c>
      <c r="B28" s="249"/>
      <c r="C28" s="249"/>
      <c r="D28" s="249"/>
      <c r="E28" s="249"/>
      <c r="F28" s="249"/>
      <c r="G28" s="249"/>
      <c r="H28" s="36"/>
      <c r="I28" s="24"/>
      <c r="J28" s="146" t="s">
        <v>11</v>
      </c>
      <c r="K28" s="146">
        <f>+K27*1.1</f>
        <v>138820</v>
      </c>
      <c r="L28" s="44"/>
      <c r="M28" s="44"/>
    </row>
    <row r="29" spans="1:13" ht="15.75" thickBot="1" x14ac:dyDescent="0.3">
      <c r="A29" s="250" t="s">
        <v>24</v>
      </c>
      <c r="B29" s="251"/>
      <c r="C29" s="251"/>
      <c r="D29" s="251"/>
      <c r="E29" s="251"/>
      <c r="F29" s="251"/>
      <c r="G29" s="251"/>
      <c r="H29" s="25"/>
      <c r="I29" s="25"/>
      <c r="J29" s="283">
        <f>+J27+K28+L27+M27</f>
        <v>285057.15000000002</v>
      </c>
      <c r="K29" s="284"/>
      <c r="L29" s="284"/>
      <c r="M29" s="285"/>
    </row>
    <row r="30" spans="1:13" x14ac:dyDescent="0.25">
      <c r="A30" s="68"/>
      <c r="B30" s="69"/>
      <c r="C30" s="69"/>
      <c r="D30" s="69"/>
      <c r="E30" s="69"/>
      <c r="F30" s="69"/>
      <c r="G30" s="69"/>
      <c r="H30" s="70"/>
      <c r="I30" s="70"/>
      <c r="J30" s="71"/>
      <c r="K30" s="71"/>
      <c r="L30" s="71"/>
      <c r="M30" s="71"/>
    </row>
    <row r="31" spans="1:13" x14ac:dyDescent="0.25">
      <c r="A31" s="68"/>
      <c r="B31" s="69"/>
      <c r="C31" s="69"/>
      <c r="D31" s="69"/>
      <c r="E31" s="69"/>
      <c r="F31" s="69"/>
      <c r="G31" s="69"/>
      <c r="H31" s="70"/>
      <c r="I31" s="70"/>
      <c r="J31" s="71"/>
      <c r="K31" s="71"/>
      <c r="L31" s="71"/>
      <c r="M31" s="71"/>
    </row>
    <row r="33" spans="1:13" x14ac:dyDescent="0.25">
      <c r="A33" s="293" t="s">
        <v>42</v>
      </c>
      <c r="B33" s="293"/>
      <c r="C33" s="293"/>
      <c r="D33" s="293"/>
      <c r="E33" s="293"/>
      <c r="F33" s="7"/>
      <c r="G33" s="7"/>
      <c r="H33" s="26"/>
      <c r="I33" s="26"/>
      <c r="J33" s="27"/>
      <c r="K33" s="28"/>
    </row>
    <row r="34" spans="1:13" ht="15.75" thickBot="1" x14ac:dyDescent="0.3">
      <c r="A34" s="184"/>
      <c r="B34" s="184"/>
      <c r="C34" s="184"/>
      <c r="D34" s="184"/>
      <c r="E34" s="184"/>
      <c r="F34" s="7"/>
      <c r="G34" s="7"/>
      <c r="H34" s="26"/>
      <c r="I34" s="26"/>
      <c r="J34" s="27"/>
      <c r="K34" s="28"/>
    </row>
    <row r="35" spans="1:13" ht="15.75" thickBot="1" x14ac:dyDescent="0.3">
      <c r="A35" s="260" t="s">
        <v>0</v>
      </c>
      <c r="B35" s="274" t="s">
        <v>32</v>
      </c>
      <c r="C35" s="275"/>
      <c r="D35" s="257" t="s">
        <v>1</v>
      </c>
      <c r="E35" s="257" t="s">
        <v>14</v>
      </c>
      <c r="F35" s="257" t="s">
        <v>21</v>
      </c>
      <c r="G35" s="260" t="s">
        <v>2</v>
      </c>
      <c r="H35" s="266" t="s">
        <v>6</v>
      </c>
      <c r="I35" s="267"/>
      <c r="J35" s="244" t="s">
        <v>17</v>
      </c>
      <c r="K35" s="244" t="s">
        <v>18</v>
      </c>
      <c r="L35" s="244" t="s">
        <v>88</v>
      </c>
      <c r="M35" s="244" t="s">
        <v>89</v>
      </c>
    </row>
    <row r="36" spans="1:13" x14ac:dyDescent="0.25">
      <c r="A36" s="264"/>
      <c r="B36" s="260" t="s">
        <v>3</v>
      </c>
      <c r="C36" s="260" t="s">
        <v>4</v>
      </c>
      <c r="D36" s="258"/>
      <c r="E36" s="258"/>
      <c r="F36" s="258"/>
      <c r="G36" s="261"/>
      <c r="H36" s="272" t="s">
        <v>5</v>
      </c>
      <c r="I36" s="272" t="s">
        <v>39</v>
      </c>
      <c r="J36" s="268"/>
      <c r="K36" s="245"/>
      <c r="L36" s="268"/>
      <c r="M36" s="245"/>
    </row>
    <row r="37" spans="1:13" ht="21" customHeight="1" thickBot="1" x14ac:dyDescent="0.3">
      <c r="A37" s="265"/>
      <c r="B37" s="265"/>
      <c r="C37" s="265"/>
      <c r="D37" s="259"/>
      <c r="E37" s="259"/>
      <c r="F37" s="259"/>
      <c r="G37" s="262"/>
      <c r="H37" s="246"/>
      <c r="I37" s="273"/>
      <c r="J37" s="269"/>
      <c r="K37" s="246"/>
      <c r="L37" s="269"/>
      <c r="M37" s="246"/>
    </row>
    <row r="38" spans="1:13" ht="78" customHeight="1" thickBot="1" x14ac:dyDescent="0.3">
      <c r="A38" s="40">
        <v>1</v>
      </c>
      <c r="B38" s="152" t="s">
        <v>122</v>
      </c>
      <c r="C38" s="50" t="s">
        <v>124</v>
      </c>
      <c r="D38" s="40" t="s">
        <v>70</v>
      </c>
      <c r="E38" s="41" t="s">
        <v>99</v>
      </c>
      <c r="F38" s="40">
        <v>24</v>
      </c>
      <c r="G38" s="40" t="s">
        <v>100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">
      <c r="A39" s="10">
        <v>1</v>
      </c>
      <c r="B39" s="40" t="s">
        <v>81</v>
      </c>
      <c r="C39" s="50" t="s">
        <v>123</v>
      </c>
      <c r="D39" s="40" t="s">
        <v>70</v>
      </c>
      <c r="E39" s="41" t="s">
        <v>101</v>
      </c>
      <c r="F39" s="40">
        <v>16</v>
      </c>
      <c r="G39" s="40" t="s">
        <v>102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">
      <c r="A40" s="148">
        <f>SUM(A38:A39)</f>
        <v>2</v>
      </c>
      <c r="B40" s="253" t="s">
        <v>116</v>
      </c>
      <c r="C40" s="254"/>
      <c r="D40" s="254"/>
      <c r="E40" s="255"/>
      <c r="F40" s="145">
        <f>SUM(F38:F39)</f>
        <v>40</v>
      </c>
      <c r="G40" s="144"/>
      <c r="H40" s="145">
        <f t="shared" ref="H40:M40" si="2">SUM(H38:H39)</f>
        <v>52</v>
      </c>
      <c r="I40" s="172">
        <f t="shared" si="2"/>
        <v>21</v>
      </c>
      <c r="J40" s="146">
        <f t="shared" si="2"/>
        <v>95025</v>
      </c>
      <c r="K40" s="146">
        <f t="shared" si="2"/>
        <v>94200</v>
      </c>
      <c r="L40" s="146">
        <f t="shared" si="2"/>
        <v>35000</v>
      </c>
      <c r="M40" s="146">
        <f t="shared" si="2"/>
        <v>7300</v>
      </c>
    </row>
    <row r="41" spans="1:13" ht="15.75" thickBot="1" x14ac:dyDescent="0.3">
      <c r="A41" s="248" t="s">
        <v>8</v>
      </c>
      <c r="B41" s="249"/>
      <c r="C41" s="249"/>
      <c r="D41" s="249"/>
      <c r="E41" s="249"/>
      <c r="F41" s="249"/>
      <c r="G41" s="249"/>
      <c r="H41" s="36"/>
      <c r="I41" s="24"/>
      <c r="J41" s="146" t="s">
        <v>11</v>
      </c>
      <c r="K41" s="146">
        <f>+K40*1.1</f>
        <v>103620.00000000001</v>
      </c>
      <c r="L41" s="146" t="s">
        <v>11</v>
      </c>
      <c r="M41" s="146" t="s">
        <v>11</v>
      </c>
    </row>
    <row r="42" spans="1:13" ht="15.75" thickBot="1" x14ac:dyDescent="0.3">
      <c r="A42" s="250" t="s">
        <v>24</v>
      </c>
      <c r="B42" s="251"/>
      <c r="C42" s="251"/>
      <c r="D42" s="251"/>
      <c r="E42" s="251"/>
      <c r="F42" s="251"/>
      <c r="G42" s="251"/>
      <c r="H42" s="25"/>
      <c r="I42" s="25"/>
      <c r="J42" s="283">
        <f>+J40+K41+L40+M40</f>
        <v>240945</v>
      </c>
      <c r="K42" s="284"/>
      <c r="L42" s="284"/>
      <c r="M42" s="285"/>
    </row>
    <row r="44" spans="1:13" x14ac:dyDescent="0.25">
      <c r="A44" s="252" t="s">
        <v>35</v>
      </c>
      <c r="B44" s="290"/>
      <c r="C44" s="290"/>
    </row>
    <row r="45" spans="1:13" ht="15.75" thickBot="1" x14ac:dyDescent="0.3">
      <c r="A45" s="181"/>
      <c r="B45" s="182"/>
      <c r="C45" s="182"/>
    </row>
    <row r="46" spans="1:13" ht="15.75" thickBot="1" x14ac:dyDescent="0.3">
      <c r="A46" s="260" t="s">
        <v>0</v>
      </c>
      <c r="B46" s="274" t="s">
        <v>32</v>
      </c>
      <c r="C46" s="275"/>
      <c r="D46" s="257" t="s">
        <v>1</v>
      </c>
      <c r="E46" s="257" t="s">
        <v>14</v>
      </c>
      <c r="F46" s="257" t="s">
        <v>21</v>
      </c>
      <c r="G46" s="260" t="s">
        <v>2</v>
      </c>
      <c r="H46" s="266" t="s">
        <v>6</v>
      </c>
      <c r="I46" s="267"/>
      <c r="J46" s="244" t="s">
        <v>17</v>
      </c>
      <c r="K46" s="244" t="s">
        <v>18</v>
      </c>
      <c r="L46" s="244" t="s">
        <v>88</v>
      </c>
      <c r="M46" s="244" t="s">
        <v>89</v>
      </c>
    </row>
    <row r="47" spans="1:13" x14ac:dyDescent="0.25">
      <c r="A47" s="264"/>
      <c r="B47" s="260" t="s">
        <v>3</v>
      </c>
      <c r="C47" s="260" t="s">
        <v>4</v>
      </c>
      <c r="D47" s="258"/>
      <c r="E47" s="258"/>
      <c r="F47" s="258"/>
      <c r="G47" s="261"/>
      <c r="H47" s="270" t="s">
        <v>5</v>
      </c>
      <c r="I47" s="272" t="s">
        <v>39</v>
      </c>
      <c r="J47" s="268"/>
      <c r="K47" s="245"/>
      <c r="L47" s="268"/>
      <c r="M47" s="245"/>
    </row>
    <row r="48" spans="1:13" ht="17.25" customHeight="1" thickBot="1" x14ac:dyDescent="0.3">
      <c r="A48" s="265"/>
      <c r="B48" s="265"/>
      <c r="C48" s="265"/>
      <c r="D48" s="259"/>
      <c r="E48" s="259"/>
      <c r="F48" s="259"/>
      <c r="G48" s="262"/>
      <c r="H48" s="271"/>
      <c r="I48" s="273"/>
      <c r="J48" s="269"/>
      <c r="K48" s="246"/>
      <c r="L48" s="269"/>
      <c r="M48" s="246"/>
    </row>
    <row r="49" spans="1:13" ht="43.5" thickBot="1" x14ac:dyDescent="0.3">
      <c r="A49" s="11">
        <v>1</v>
      </c>
      <c r="B49" s="58" t="s">
        <v>120</v>
      </c>
      <c r="C49" s="177" t="s">
        <v>121</v>
      </c>
      <c r="D49" s="40" t="s">
        <v>85</v>
      </c>
      <c r="E49" s="49" t="s">
        <v>119</v>
      </c>
      <c r="F49" s="49">
        <v>16</v>
      </c>
      <c r="G49" s="40" t="s">
        <v>30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.75" thickBot="1" x14ac:dyDescent="0.3">
      <c r="A50" s="178">
        <f>SUM(A49:A49)</f>
        <v>1</v>
      </c>
      <c r="B50" s="253" t="s">
        <v>116</v>
      </c>
      <c r="C50" s="254"/>
      <c r="D50" s="254"/>
      <c r="E50" s="255"/>
      <c r="F50" s="173">
        <f>SUM(F49:F49)</f>
        <v>16</v>
      </c>
      <c r="G50" s="174"/>
      <c r="H50" s="173">
        <f t="shared" ref="H50:M50" si="3">SUM(H49:H49)</f>
        <v>14</v>
      </c>
      <c r="I50" s="173">
        <f t="shared" si="3"/>
        <v>26</v>
      </c>
      <c r="J50" s="176">
        <f t="shared" si="3"/>
        <v>46669</v>
      </c>
      <c r="K50" s="176">
        <f t="shared" si="3"/>
        <v>33200</v>
      </c>
      <c r="L50" s="176">
        <f t="shared" si="3"/>
        <v>32444.14</v>
      </c>
      <c r="M50" s="176">
        <f t="shared" si="3"/>
        <v>5000</v>
      </c>
    </row>
    <row r="51" spans="1:13" ht="15.75" thickBot="1" x14ac:dyDescent="0.3">
      <c r="A51" s="276" t="s">
        <v>8</v>
      </c>
      <c r="B51" s="277"/>
      <c r="C51" s="277"/>
      <c r="D51" s="277"/>
      <c r="E51" s="277"/>
      <c r="F51" s="277"/>
      <c r="G51" s="278"/>
      <c r="H51" s="36"/>
      <c r="I51" s="36"/>
      <c r="J51" s="176" t="s">
        <v>11</v>
      </c>
      <c r="K51" s="175">
        <f>+K50*1.1</f>
        <v>36520</v>
      </c>
      <c r="L51" s="175"/>
      <c r="M51" s="175"/>
    </row>
    <row r="52" spans="1:13" ht="15" customHeight="1" thickBot="1" x14ac:dyDescent="0.3">
      <c r="A52" s="253" t="s">
        <v>24</v>
      </c>
      <c r="B52" s="279"/>
      <c r="C52" s="279"/>
      <c r="D52" s="279"/>
      <c r="E52" s="279"/>
      <c r="F52" s="279"/>
      <c r="G52" s="280"/>
      <c r="H52" s="39"/>
      <c r="I52" s="39"/>
      <c r="J52" s="283">
        <f>+J50+K51+L50+M50</f>
        <v>120633.14</v>
      </c>
      <c r="K52" s="284"/>
      <c r="L52" s="284"/>
      <c r="M52" s="285"/>
    </row>
    <row r="53" spans="1:13" ht="15" customHeight="1" x14ac:dyDescent="0.25">
      <c r="A53" s="68"/>
      <c r="B53" s="69"/>
      <c r="C53" s="69"/>
      <c r="D53" s="69"/>
      <c r="E53" s="69"/>
      <c r="F53" s="69"/>
      <c r="G53" s="69"/>
      <c r="H53" s="179"/>
      <c r="I53" s="179"/>
      <c r="J53" s="71"/>
      <c r="K53" s="71"/>
      <c r="L53" s="71"/>
      <c r="M53" s="71"/>
    </row>
    <row r="54" spans="1:13" ht="15" customHeight="1" x14ac:dyDescent="0.25">
      <c r="A54" s="68"/>
      <c r="B54" s="69"/>
      <c r="C54" s="69"/>
      <c r="D54" s="69"/>
      <c r="E54" s="69"/>
      <c r="F54" s="69"/>
      <c r="G54" s="69"/>
      <c r="H54" s="179"/>
      <c r="I54" s="179"/>
      <c r="J54" s="71"/>
      <c r="K54" s="71"/>
      <c r="L54" s="71"/>
      <c r="M54" s="71"/>
    </row>
    <row r="55" spans="1:13" ht="15" customHeight="1" x14ac:dyDescent="0.25">
      <c r="A55" s="68"/>
      <c r="B55" s="69"/>
      <c r="C55" s="69"/>
      <c r="D55" s="69"/>
      <c r="E55" s="69"/>
      <c r="F55" s="69"/>
      <c r="G55" s="69"/>
      <c r="H55" s="179"/>
      <c r="I55" s="179"/>
      <c r="J55" s="71"/>
      <c r="K55" s="71"/>
      <c r="L55" s="71"/>
      <c r="M55" s="71"/>
    </row>
    <row r="56" spans="1:13" ht="15" customHeight="1" x14ac:dyDescent="0.25">
      <c r="A56" s="263" t="s">
        <v>19</v>
      </c>
      <c r="B56" s="263"/>
      <c r="C56" s="263"/>
      <c r="D56" s="263"/>
      <c r="E56" s="263"/>
      <c r="F56" s="263"/>
      <c r="G56" s="263"/>
      <c r="H56" s="179"/>
      <c r="I56" s="179"/>
      <c r="J56" s="71"/>
      <c r="K56" s="71"/>
      <c r="L56" s="71"/>
      <c r="M56" s="71"/>
    </row>
    <row r="57" spans="1:13" ht="15" customHeight="1" x14ac:dyDescent="0.25">
      <c r="A57" s="68"/>
      <c r="B57" s="69"/>
      <c r="C57" s="69"/>
      <c r="D57" s="69"/>
      <c r="E57" s="69"/>
      <c r="F57" s="69"/>
      <c r="G57" s="69"/>
      <c r="H57" s="179"/>
      <c r="I57" s="179"/>
      <c r="J57" s="71"/>
      <c r="K57" s="71"/>
      <c r="L57" s="71"/>
      <c r="M57" s="71"/>
    </row>
    <row r="58" spans="1:13" ht="15" customHeight="1" x14ac:dyDescent="0.25">
      <c r="A58" s="68"/>
      <c r="B58" s="69"/>
      <c r="C58" s="69"/>
      <c r="D58" s="69"/>
      <c r="E58" s="69"/>
      <c r="F58" s="69"/>
      <c r="G58" s="69"/>
      <c r="H58" s="179"/>
      <c r="I58" s="179"/>
      <c r="J58" s="71"/>
      <c r="K58" s="71"/>
      <c r="L58" s="71"/>
      <c r="M58" s="71"/>
    </row>
    <row r="59" spans="1:13" ht="15" customHeight="1" x14ac:dyDescent="0.25">
      <c r="A59" s="68"/>
      <c r="B59" s="69"/>
      <c r="C59" s="69"/>
      <c r="D59" s="69"/>
      <c r="E59" s="252" t="s">
        <v>25</v>
      </c>
      <c r="F59" s="252"/>
      <c r="G59" s="180">
        <f>+J50+J40+J27+J14</f>
        <v>305170</v>
      </c>
      <c r="H59" s="179"/>
      <c r="I59" s="179"/>
      <c r="J59" s="71"/>
      <c r="K59" s="71"/>
      <c r="L59" s="71"/>
      <c r="M59" s="71"/>
    </row>
    <row r="60" spans="1:13" x14ac:dyDescent="0.25">
      <c r="A60" s="256" t="s">
        <v>28</v>
      </c>
      <c r="B60" s="256"/>
      <c r="C60" s="171">
        <f>+A14+A27+A40+A50</f>
        <v>7</v>
      </c>
      <c r="E60" s="126" t="s">
        <v>93</v>
      </c>
      <c r="F60" s="13"/>
      <c r="G60" s="149">
        <f>+K15+K28+K41+K51</f>
        <v>378422</v>
      </c>
      <c r="H60" s="33"/>
    </row>
    <row r="61" spans="1:13" x14ac:dyDescent="0.25">
      <c r="A61" s="4" t="s">
        <v>41</v>
      </c>
      <c r="B61" s="2"/>
      <c r="C61" s="127">
        <f>+F14+F27+F40+F50</f>
        <v>120</v>
      </c>
      <c r="E61" s="4" t="s">
        <v>91</v>
      </c>
      <c r="F61" s="14"/>
      <c r="G61" s="149">
        <f>+L14+L27+L40+L50</f>
        <v>156255.28999999998</v>
      </c>
      <c r="H61" s="33"/>
    </row>
    <row r="62" spans="1:13" x14ac:dyDescent="0.25">
      <c r="A62" s="4" t="s">
        <v>7</v>
      </c>
      <c r="B62" s="4"/>
      <c r="C62" s="34">
        <f>+H14+H27+H40+H50</f>
        <v>113</v>
      </c>
      <c r="E62" s="4" t="s">
        <v>90</v>
      </c>
      <c r="G62" s="149">
        <f>+M14+M27+M40+M50</f>
        <v>29400</v>
      </c>
      <c r="H62" s="33"/>
    </row>
    <row r="63" spans="1:13" ht="28.5" customHeight="1" x14ac:dyDescent="0.25">
      <c r="A63" s="288" t="s">
        <v>40</v>
      </c>
      <c r="B63" s="288"/>
      <c r="C63" s="114">
        <f>+I14+I27+I40+I50</f>
        <v>108</v>
      </c>
      <c r="G63" s="150"/>
      <c r="H63" s="33"/>
    </row>
    <row r="64" spans="1:13" x14ac:dyDescent="0.25">
      <c r="A64" s="256" t="s">
        <v>13</v>
      </c>
      <c r="B64" s="256"/>
      <c r="C64" s="114">
        <f>+C62+C63</f>
        <v>221</v>
      </c>
      <c r="E64" s="247" t="s">
        <v>20</v>
      </c>
      <c r="F64" s="247"/>
      <c r="G64" s="9">
        <f>SUM(G59:G62)</f>
        <v>869247.29</v>
      </c>
      <c r="H64" s="33"/>
    </row>
    <row r="68" spans="1:7" x14ac:dyDescent="0.25">
      <c r="A68" s="296" t="s">
        <v>23</v>
      </c>
      <c r="B68" s="296"/>
      <c r="C68" s="296"/>
      <c r="D68" s="296"/>
      <c r="E68" s="296"/>
      <c r="F68" s="296"/>
      <c r="G68" s="296"/>
    </row>
    <row r="70" spans="1:7" x14ac:dyDescent="0.25">
      <c r="B70" s="4" t="s">
        <v>28</v>
      </c>
      <c r="C70" s="127">
        <f>+C60</f>
        <v>7</v>
      </c>
      <c r="D70" s="4" t="s">
        <v>15</v>
      </c>
      <c r="E70" s="117">
        <f>+C62</f>
        <v>113</v>
      </c>
    </row>
    <row r="71" spans="1:7" x14ac:dyDescent="0.25">
      <c r="B71" s="80"/>
      <c r="C71" s="127"/>
      <c r="D71" s="4" t="s">
        <v>22</v>
      </c>
      <c r="E71" s="117">
        <f>+C63</f>
        <v>108</v>
      </c>
    </row>
  </sheetData>
  <mergeCells count="91"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A28:G28"/>
    <mergeCell ref="A29:G29"/>
    <mergeCell ref="J29:M29"/>
    <mergeCell ref="A33:E33"/>
    <mergeCell ref="A35:A37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D46:D48"/>
    <mergeCell ref="E46:E48"/>
    <mergeCell ref="F46:F48"/>
    <mergeCell ref="G46:G48"/>
    <mergeCell ref="B47:B48"/>
    <mergeCell ref="C47:C48"/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topLeftCell="A34" workbookViewId="0">
      <selection activeCell="G55" sqref="G55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297" t="s">
        <v>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 customHeight="1" x14ac:dyDescent="0.25">
      <c r="A2" s="289" t="s">
        <v>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5.75" customHeight="1" x14ac:dyDescent="0.25">
      <c r="C4" s="215" t="s">
        <v>139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5.75" customHeight="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 customHeight="1" x14ac:dyDescent="0.25">
      <c r="A6" s="282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3" x14ac:dyDescent="0.25">
      <c r="A7" s="294"/>
      <c r="B7" s="294"/>
      <c r="C7" s="294"/>
      <c r="D7" s="294"/>
      <c r="E7" s="294"/>
      <c r="F7" s="294"/>
      <c r="G7" s="294"/>
      <c r="H7" s="294"/>
      <c r="I7" s="294"/>
    </row>
    <row r="8" spans="1:13" ht="15.75" customHeight="1" thickBot="1" x14ac:dyDescent="0.3">
      <c r="A8" s="252" t="s">
        <v>35</v>
      </c>
      <c r="B8" s="290"/>
      <c r="C8" s="290"/>
    </row>
    <row r="9" spans="1:13" ht="15.75" customHeight="1" thickBot="1" x14ac:dyDescent="0.3">
      <c r="A9" s="260" t="s">
        <v>0</v>
      </c>
      <c r="B9" s="274" t="s">
        <v>32</v>
      </c>
      <c r="C9" s="275"/>
      <c r="D9" s="257" t="s">
        <v>1</v>
      </c>
      <c r="E9" s="257" t="s">
        <v>14</v>
      </c>
      <c r="F9" s="257" t="s">
        <v>21</v>
      </c>
      <c r="G9" s="260" t="s">
        <v>2</v>
      </c>
      <c r="H9" s="266" t="s">
        <v>6</v>
      </c>
      <c r="I9" s="267"/>
      <c r="J9" s="244" t="s">
        <v>17</v>
      </c>
      <c r="K9" s="244" t="s">
        <v>18</v>
      </c>
      <c r="L9" s="244" t="s">
        <v>88</v>
      </c>
      <c r="M9" s="244" t="s">
        <v>89</v>
      </c>
    </row>
    <row r="10" spans="1:13" ht="15" customHeight="1" x14ac:dyDescent="0.25">
      <c r="A10" s="264"/>
      <c r="B10" s="260" t="s">
        <v>3</v>
      </c>
      <c r="C10" s="260" t="s">
        <v>4</v>
      </c>
      <c r="D10" s="258"/>
      <c r="E10" s="258"/>
      <c r="F10" s="258"/>
      <c r="G10" s="261"/>
      <c r="H10" s="270" t="s">
        <v>5</v>
      </c>
      <c r="I10" s="272" t="s">
        <v>39</v>
      </c>
      <c r="J10" s="268"/>
      <c r="K10" s="245"/>
      <c r="L10" s="268"/>
      <c r="M10" s="245"/>
    </row>
    <row r="11" spans="1:13" ht="19.5" customHeight="1" thickBot="1" x14ac:dyDescent="0.3">
      <c r="A11" s="265"/>
      <c r="B11" s="265"/>
      <c r="C11" s="265"/>
      <c r="D11" s="259"/>
      <c r="E11" s="259"/>
      <c r="F11" s="259"/>
      <c r="G11" s="262"/>
      <c r="H11" s="271"/>
      <c r="I11" s="273"/>
      <c r="J11" s="269"/>
      <c r="K11" s="246"/>
      <c r="L11" s="269"/>
      <c r="M11" s="246"/>
    </row>
    <row r="12" spans="1:13" ht="87" customHeight="1" thickBot="1" x14ac:dyDescent="0.3">
      <c r="A12" s="11">
        <v>1</v>
      </c>
      <c r="B12" s="58" t="s">
        <v>103</v>
      </c>
      <c r="C12" s="50" t="s">
        <v>146</v>
      </c>
      <c r="D12" s="40" t="s">
        <v>85</v>
      </c>
      <c r="E12" s="49" t="s">
        <v>113</v>
      </c>
      <c r="F12" s="49">
        <v>24</v>
      </c>
      <c r="G12" s="49" t="s">
        <v>114</v>
      </c>
      <c r="H12" s="77">
        <v>5</v>
      </c>
      <c r="I12" s="77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">
      <c r="A13" s="129">
        <f>SUM(A12:A12)</f>
        <v>1</v>
      </c>
      <c r="B13" s="253" t="s">
        <v>9</v>
      </c>
      <c r="C13" s="254"/>
      <c r="D13" s="254"/>
      <c r="E13" s="255"/>
      <c r="F13" s="123">
        <f>SUM(F12:F12)</f>
        <v>24</v>
      </c>
      <c r="G13" s="124"/>
      <c r="H13" s="123">
        <f t="shared" ref="H13:M13" si="0">SUM(H12:H12)</f>
        <v>5</v>
      </c>
      <c r="I13" s="123">
        <f t="shared" si="0"/>
        <v>28</v>
      </c>
      <c r="J13" s="128">
        <f t="shared" si="0"/>
        <v>63720</v>
      </c>
      <c r="K13" s="128">
        <f t="shared" si="0"/>
        <v>91200</v>
      </c>
      <c r="L13" s="128">
        <f t="shared" si="0"/>
        <v>26150</v>
      </c>
      <c r="M13" s="128">
        <f t="shared" si="0"/>
        <v>6500</v>
      </c>
    </row>
    <row r="14" spans="1:13" ht="15.75" thickBot="1" x14ac:dyDescent="0.3">
      <c r="A14" s="276" t="s">
        <v>8</v>
      </c>
      <c r="B14" s="277"/>
      <c r="C14" s="277"/>
      <c r="D14" s="277"/>
      <c r="E14" s="277"/>
      <c r="F14" s="277"/>
      <c r="G14" s="278"/>
      <c r="H14" s="36"/>
      <c r="I14" s="36"/>
      <c r="J14" s="128" t="s">
        <v>11</v>
      </c>
      <c r="K14" s="125">
        <f>+K13*1.1</f>
        <v>100320.00000000001</v>
      </c>
      <c r="L14" s="125"/>
      <c r="M14" s="125"/>
    </row>
    <row r="15" spans="1:13" ht="15.75" thickBot="1" x14ac:dyDescent="0.3">
      <c r="A15" s="253" t="s">
        <v>24</v>
      </c>
      <c r="B15" s="279"/>
      <c r="C15" s="279"/>
      <c r="D15" s="279"/>
      <c r="E15" s="279"/>
      <c r="F15" s="279"/>
      <c r="G15" s="280"/>
      <c r="H15" s="39"/>
      <c r="I15" s="39"/>
      <c r="J15" s="283">
        <f>+J13+K14+L13+M13</f>
        <v>196690</v>
      </c>
      <c r="K15" s="284"/>
      <c r="L15" s="284"/>
      <c r="M15" s="285"/>
    </row>
    <row r="16" spans="1:13" x14ac:dyDescent="0.25">
      <c r="A16" s="68"/>
      <c r="B16" s="69"/>
      <c r="C16" s="69"/>
      <c r="D16" s="69"/>
      <c r="E16" s="69"/>
      <c r="F16" s="69"/>
      <c r="G16" s="69"/>
      <c r="H16" s="179"/>
      <c r="I16" s="179"/>
      <c r="J16" s="71"/>
      <c r="K16" s="71"/>
      <c r="L16" s="71"/>
      <c r="M16" s="71"/>
    </row>
    <row r="17" spans="1:13" x14ac:dyDescent="0.25">
      <c r="A17" s="68"/>
      <c r="B17" s="69"/>
      <c r="C17" s="69"/>
      <c r="D17" s="69"/>
      <c r="E17" s="69"/>
      <c r="F17" s="69"/>
      <c r="G17" s="69"/>
      <c r="H17" s="179"/>
      <c r="I17" s="179"/>
      <c r="J17" s="71"/>
      <c r="K17" s="71"/>
      <c r="L17" s="71"/>
      <c r="M17" s="71"/>
    </row>
    <row r="18" spans="1:13" ht="15.75" thickBot="1" x14ac:dyDescent="0.3">
      <c r="A18" s="4" t="s">
        <v>38</v>
      </c>
      <c r="B18" s="69"/>
      <c r="C18" s="69"/>
      <c r="D18" s="69"/>
      <c r="E18" s="69"/>
      <c r="F18" s="69"/>
      <c r="G18" s="69"/>
      <c r="H18" s="179"/>
      <c r="I18" s="179"/>
      <c r="J18" s="71"/>
      <c r="K18" s="71"/>
      <c r="L18" s="71"/>
      <c r="M18" s="71"/>
    </row>
    <row r="19" spans="1:13" ht="15.75" thickBot="1" x14ac:dyDescent="0.3">
      <c r="A19" s="260" t="s">
        <v>0</v>
      </c>
      <c r="B19" s="274" t="s">
        <v>32</v>
      </c>
      <c r="C19" s="275"/>
      <c r="D19" s="257" t="s">
        <v>1</v>
      </c>
      <c r="E19" s="257" t="s">
        <v>14</v>
      </c>
      <c r="F19" s="257" t="s">
        <v>21</v>
      </c>
      <c r="G19" s="260" t="s">
        <v>2</v>
      </c>
      <c r="H19" s="266" t="s">
        <v>6</v>
      </c>
      <c r="I19" s="267"/>
      <c r="J19" s="244" t="s">
        <v>17</v>
      </c>
      <c r="K19" s="244" t="s">
        <v>18</v>
      </c>
      <c r="L19" s="244" t="s">
        <v>88</v>
      </c>
      <c r="M19" s="244" t="s">
        <v>89</v>
      </c>
    </row>
    <row r="20" spans="1:13" x14ac:dyDescent="0.25">
      <c r="A20" s="264"/>
      <c r="B20" s="260" t="s">
        <v>3</v>
      </c>
      <c r="C20" s="260" t="s">
        <v>4</v>
      </c>
      <c r="D20" s="258"/>
      <c r="E20" s="258"/>
      <c r="F20" s="258"/>
      <c r="G20" s="261"/>
      <c r="H20" s="270" t="s">
        <v>5</v>
      </c>
      <c r="I20" s="272" t="s">
        <v>39</v>
      </c>
      <c r="J20" s="268"/>
      <c r="K20" s="245"/>
      <c r="L20" s="268"/>
      <c r="M20" s="245"/>
    </row>
    <row r="21" spans="1:13" ht="18.75" customHeight="1" thickBot="1" x14ac:dyDescent="0.3">
      <c r="A21" s="265"/>
      <c r="B21" s="265"/>
      <c r="C21" s="265"/>
      <c r="D21" s="259"/>
      <c r="E21" s="259"/>
      <c r="F21" s="259"/>
      <c r="G21" s="262"/>
      <c r="H21" s="271"/>
      <c r="I21" s="273"/>
      <c r="J21" s="269"/>
      <c r="K21" s="246"/>
      <c r="L21" s="269"/>
      <c r="M21" s="246"/>
    </row>
    <row r="22" spans="1:13" ht="86.25" thickBot="1" x14ac:dyDescent="0.3">
      <c r="A22" s="58">
        <v>1</v>
      </c>
      <c r="B22" s="168" t="s">
        <v>133</v>
      </c>
      <c r="C22" s="191" t="s">
        <v>126</v>
      </c>
      <c r="D22" s="58" t="s">
        <v>29</v>
      </c>
      <c r="E22" s="49" t="s">
        <v>113</v>
      </c>
      <c r="F22" s="49">
        <v>24</v>
      </c>
      <c r="G22" s="49" t="s">
        <v>128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100.5" thickBot="1" x14ac:dyDescent="0.3">
      <c r="A23" s="58">
        <v>1</v>
      </c>
      <c r="B23" s="52" t="s">
        <v>136</v>
      </c>
      <c r="C23" s="191" t="s">
        <v>134</v>
      </c>
      <c r="D23" s="58" t="s">
        <v>29</v>
      </c>
      <c r="E23" s="49" t="s">
        <v>115</v>
      </c>
      <c r="F23" s="49">
        <v>24</v>
      </c>
      <c r="G23" s="49" t="s">
        <v>135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.75" thickBot="1" x14ac:dyDescent="0.3">
      <c r="A24" s="192">
        <f>SUM(A22:A23)</f>
        <v>2</v>
      </c>
      <c r="B24" s="253" t="s">
        <v>9</v>
      </c>
      <c r="C24" s="254"/>
      <c r="D24" s="254"/>
      <c r="E24" s="255"/>
      <c r="F24" s="187">
        <f>SUM(F22:F23)</f>
        <v>48</v>
      </c>
      <c r="G24" s="188"/>
      <c r="H24" s="187">
        <f t="shared" ref="H24:M24" si="1">SUM(H22:H23)</f>
        <v>51</v>
      </c>
      <c r="I24" s="187">
        <f t="shared" si="1"/>
        <v>10</v>
      </c>
      <c r="J24" s="190">
        <f t="shared" si="1"/>
        <v>120183</v>
      </c>
      <c r="K24" s="190">
        <f t="shared" si="1"/>
        <v>112600</v>
      </c>
      <c r="L24" s="190">
        <f t="shared" si="1"/>
        <v>78025.11</v>
      </c>
      <c r="M24" s="190">
        <f t="shared" si="1"/>
        <v>10000</v>
      </c>
    </row>
    <row r="25" spans="1:13" ht="15.75" thickBot="1" x14ac:dyDescent="0.3">
      <c r="A25" s="276" t="s">
        <v>8</v>
      </c>
      <c r="B25" s="277"/>
      <c r="C25" s="277"/>
      <c r="D25" s="277"/>
      <c r="E25" s="277"/>
      <c r="F25" s="277"/>
      <c r="G25" s="278"/>
      <c r="H25" s="36"/>
      <c r="I25" s="36"/>
      <c r="J25" s="190" t="s">
        <v>11</v>
      </c>
      <c r="K25" s="189">
        <f>+K24*1.1</f>
        <v>123860.00000000001</v>
      </c>
      <c r="L25" s="189"/>
      <c r="M25" s="189"/>
    </row>
    <row r="26" spans="1:13" ht="15.75" thickBot="1" x14ac:dyDescent="0.3">
      <c r="A26" s="253" t="s">
        <v>24</v>
      </c>
      <c r="B26" s="279"/>
      <c r="C26" s="279"/>
      <c r="D26" s="279"/>
      <c r="E26" s="279"/>
      <c r="F26" s="279"/>
      <c r="G26" s="280"/>
      <c r="H26" s="39"/>
      <c r="I26" s="39"/>
      <c r="J26" s="283">
        <f>+J24+K25+L24+M24</f>
        <v>332068.11</v>
      </c>
      <c r="K26" s="284"/>
      <c r="L26" s="284"/>
      <c r="M26" s="285"/>
    </row>
    <row r="31" spans="1:13" ht="15.75" thickBot="1" x14ac:dyDescent="0.3">
      <c r="A31" s="292" t="s">
        <v>46</v>
      </c>
      <c r="B31" s="292"/>
      <c r="C31" s="292"/>
    </row>
    <row r="32" spans="1:13" ht="15.75" thickBot="1" x14ac:dyDescent="0.3">
      <c r="A32" s="260" t="s">
        <v>0</v>
      </c>
      <c r="B32" s="274" t="s">
        <v>32</v>
      </c>
      <c r="C32" s="275"/>
      <c r="D32" s="257" t="s">
        <v>1</v>
      </c>
      <c r="E32" s="257" t="s">
        <v>14</v>
      </c>
      <c r="F32" s="257" t="s">
        <v>21</v>
      </c>
      <c r="G32" s="260" t="s">
        <v>2</v>
      </c>
      <c r="H32" s="266" t="s">
        <v>6</v>
      </c>
      <c r="I32" s="267"/>
      <c r="J32" s="244" t="s">
        <v>17</v>
      </c>
      <c r="K32" s="244" t="s">
        <v>18</v>
      </c>
      <c r="L32" s="244" t="s">
        <v>88</v>
      </c>
      <c r="M32" s="244" t="s">
        <v>89</v>
      </c>
    </row>
    <row r="33" spans="1:13" x14ac:dyDescent="0.25">
      <c r="A33" s="264"/>
      <c r="B33" s="260" t="s">
        <v>3</v>
      </c>
      <c r="C33" s="260" t="s">
        <v>4</v>
      </c>
      <c r="D33" s="258"/>
      <c r="E33" s="258"/>
      <c r="F33" s="258"/>
      <c r="G33" s="261"/>
      <c r="H33" s="270" t="s">
        <v>5</v>
      </c>
      <c r="I33" s="272" t="s">
        <v>39</v>
      </c>
      <c r="J33" s="268"/>
      <c r="K33" s="245"/>
      <c r="L33" s="268"/>
      <c r="M33" s="245"/>
    </row>
    <row r="34" spans="1:13" ht="15.75" thickBot="1" x14ac:dyDescent="0.3">
      <c r="A34" s="265"/>
      <c r="B34" s="265"/>
      <c r="C34" s="265"/>
      <c r="D34" s="259"/>
      <c r="E34" s="259"/>
      <c r="F34" s="259"/>
      <c r="G34" s="262"/>
      <c r="H34" s="271"/>
      <c r="I34" s="273"/>
      <c r="J34" s="269"/>
      <c r="K34" s="246"/>
      <c r="L34" s="269"/>
      <c r="M34" s="246"/>
    </row>
    <row r="35" spans="1:13" ht="86.25" thickBot="1" x14ac:dyDescent="0.3">
      <c r="A35" s="11">
        <v>1</v>
      </c>
      <c r="B35" s="52" t="s">
        <v>77</v>
      </c>
      <c r="C35" s="199" t="s">
        <v>129</v>
      </c>
      <c r="D35" s="49" t="s">
        <v>76</v>
      </c>
      <c r="E35" s="76" t="s">
        <v>138</v>
      </c>
      <c r="F35" s="49">
        <v>8</v>
      </c>
      <c r="G35" s="49" t="s">
        <v>44</v>
      </c>
      <c r="H35" s="200">
        <v>20</v>
      </c>
      <c r="I35" s="200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.75" thickBot="1" x14ac:dyDescent="0.3">
      <c r="A36" s="192">
        <f>SUM(A35:A35)</f>
        <v>1</v>
      </c>
      <c r="B36" s="253" t="s">
        <v>9</v>
      </c>
      <c r="C36" s="254"/>
      <c r="D36" s="254"/>
      <c r="E36" s="255"/>
      <c r="F36" s="187">
        <f>SUM(F35:F35)</f>
        <v>8</v>
      </c>
      <c r="G36" s="188"/>
      <c r="H36" s="187">
        <f t="shared" ref="H36:M36" si="2">SUM(H35:H35)</f>
        <v>20</v>
      </c>
      <c r="I36" s="187">
        <f t="shared" si="2"/>
        <v>26</v>
      </c>
      <c r="J36" s="190">
        <f t="shared" si="2"/>
        <v>39513</v>
      </c>
      <c r="K36" s="190">
        <f t="shared" si="2"/>
        <v>36800</v>
      </c>
      <c r="L36" s="190">
        <f t="shared" si="2"/>
        <v>16900</v>
      </c>
      <c r="M36" s="190">
        <f t="shared" si="2"/>
        <v>3400</v>
      </c>
    </row>
    <row r="37" spans="1:13" ht="15.75" thickBot="1" x14ac:dyDescent="0.3">
      <c r="A37" s="276" t="s">
        <v>8</v>
      </c>
      <c r="B37" s="277"/>
      <c r="C37" s="277"/>
      <c r="D37" s="277"/>
      <c r="E37" s="277"/>
      <c r="F37" s="277"/>
      <c r="G37" s="278"/>
      <c r="H37" s="36"/>
      <c r="I37" s="36"/>
      <c r="J37" s="190" t="s">
        <v>11</v>
      </c>
      <c r="K37" s="189">
        <f>+K36*1.1</f>
        <v>40480</v>
      </c>
      <c r="L37" s="189"/>
      <c r="M37" s="189"/>
    </row>
    <row r="38" spans="1:13" ht="15.75" thickBot="1" x14ac:dyDescent="0.3">
      <c r="A38" s="253" t="s">
        <v>24</v>
      </c>
      <c r="B38" s="279"/>
      <c r="C38" s="279"/>
      <c r="D38" s="279"/>
      <c r="E38" s="279"/>
      <c r="F38" s="279"/>
      <c r="G38" s="280"/>
      <c r="H38" s="39"/>
      <c r="I38" s="39"/>
      <c r="J38" s="283">
        <f>+J36+K37+L36+M36</f>
        <v>100293</v>
      </c>
      <c r="K38" s="284"/>
      <c r="L38" s="284"/>
      <c r="M38" s="285"/>
    </row>
    <row r="39" spans="1:13" x14ac:dyDescent="0.25">
      <c r="A39" s="68"/>
      <c r="B39" s="69"/>
      <c r="C39" s="69"/>
      <c r="D39" s="69"/>
      <c r="E39" s="69"/>
      <c r="F39" s="69"/>
      <c r="G39" s="69"/>
      <c r="H39" s="179"/>
      <c r="I39" s="179"/>
      <c r="J39" s="71"/>
      <c r="K39" s="71"/>
      <c r="L39" s="71"/>
      <c r="M39" s="71"/>
    </row>
    <row r="41" spans="1:13" ht="15.75" thickBot="1" x14ac:dyDescent="0.3">
      <c r="A41" s="295" t="s">
        <v>36</v>
      </c>
      <c r="B41" s="295"/>
      <c r="C41" s="295"/>
    </row>
    <row r="42" spans="1:13" ht="15.75" thickBot="1" x14ac:dyDescent="0.3">
      <c r="A42" s="260" t="s">
        <v>0</v>
      </c>
      <c r="B42" s="274" t="s">
        <v>32</v>
      </c>
      <c r="C42" s="275"/>
      <c r="D42" s="257" t="s">
        <v>1</v>
      </c>
      <c r="E42" s="257" t="s">
        <v>14</v>
      </c>
      <c r="F42" s="257" t="s">
        <v>21</v>
      </c>
      <c r="G42" s="260" t="s">
        <v>2</v>
      </c>
      <c r="H42" s="266" t="s">
        <v>6</v>
      </c>
      <c r="I42" s="267"/>
      <c r="J42" s="244" t="s">
        <v>17</v>
      </c>
      <c r="K42" s="244" t="s">
        <v>18</v>
      </c>
      <c r="L42" s="244" t="s">
        <v>88</v>
      </c>
      <c r="M42" s="244" t="s">
        <v>89</v>
      </c>
    </row>
    <row r="43" spans="1:13" x14ac:dyDescent="0.25">
      <c r="A43" s="264"/>
      <c r="B43" s="260" t="s">
        <v>3</v>
      </c>
      <c r="C43" s="260" t="s">
        <v>4</v>
      </c>
      <c r="D43" s="258"/>
      <c r="E43" s="258"/>
      <c r="F43" s="258"/>
      <c r="G43" s="261"/>
      <c r="H43" s="270" t="s">
        <v>5</v>
      </c>
      <c r="I43" s="272" t="s">
        <v>39</v>
      </c>
      <c r="J43" s="268"/>
      <c r="K43" s="245"/>
      <c r="L43" s="268"/>
      <c r="M43" s="245"/>
    </row>
    <row r="44" spans="1:13" ht="15.75" thickBot="1" x14ac:dyDescent="0.3">
      <c r="A44" s="265"/>
      <c r="B44" s="265"/>
      <c r="C44" s="265"/>
      <c r="D44" s="259"/>
      <c r="E44" s="259"/>
      <c r="F44" s="259"/>
      <c r="G44" s="262"/>
      <c r="H44" s="271"/>
      <c r="I44" s="273"/>
      <c r="J44" s="269"/>
      <c r="K44" s="246"/>
      <c r="L44" s="269"/>
      <c r="M44" s="246"/>
    </row>
    <row r="45" spans="1:13" ht="100.5" thickBot="1" x14ac:dyDescent="0.3">
      <c r="A45" s="11">
        <v>1</v>
      </c>
      <c r="B45" s="58" t="s">
        <v>137</v>
      </c>
      <c r="C45" s="197" t="s">
        <v>127</v>
      </c>
      <c r="D45" s="58" t="s">
        <v>94</v>
      </c>
      <c r="E45" s="49" t="s">
        <v>132</v>
      </c>
      <c r="F45" s="49">
        <v>40</v>
      </c>
      <c r="G45" s="49" t="s">
        <v>131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.75" thickBot="1" x14ac:dyDescent="0.3">
      <c r="A46" s="198">
        <f>SUM(A45:A45)</f>
        <v>1</v>
      </c>
      <c r="B46" s="253" t="s">
        <v>116</v>
      </c>
      <c r="C46" s="254"/>
      <c r="D46" s="254"/>
      <c r="E46" s="255"/>
      <c r="F46" s="193">
        <f>SUM(F45:F45)</f>
        <v>40</v>
      </c>
      <c r="G46" s="194"/>
      <c r="H46" s="193">
        <f t="shared" ref="H46:M46" si="3">SUM(H45:H45)</f>
        <v>13</v>
      </c>
      <c r="I46" s="193">
        <f t="shared" si="3"/>
        <v>19</v>
      </c>
      <c r="J46" s="196">
        <f t="shared" si="3"/>
        <v>235000</v>
      </c>
      <c r="K46" s="196">
        <f t="shared" si="3"/>
        <v>85750</v>
      </c>
      <c r="L46" s="196">
        <f t="shared" si="3"/>
        <v>35224</v>
      </c>
      <c r="M46" s="196">
        <f t="shared" si="3"/>
        <v>3000</v>
      </c>
    </row>
    <row r="47" spans="1:13" ht="15.75" thickBot="1" x14ac:dyDescent="0.3">
      <c r="A47" s="276" t="s">
        <v>8</v>
      </c>
      <c r="B47" s="277"/>
      <c r="C47" s="277"/>
      <c r="D47" s="277"/>
      <c r="E47" s="277"/>
      <c r="F47" s="277"/>
      <c r="G47" s="278"/>
      <c r="H47" s="36"/>
      <c r="I47" s="36"/>
      <c r="J47" s="196" t="s">
        <v>11</v>
      </c>
      <c r="K47" s="195">
        <f>+K46*1.1</f>
        <v>94325.000000000015</v>
      </c>
      <c r="L47" s="195"/>
      <c r="M47" s="195"/>
    </row>
    <row r="48" spans="1:13" ht="15.75" thickBot="1" x14ac:dyDescent="0.3">
      <c r="A48" s="253" t="s">
        <v>24</v>
      </c>
      <c r="B48" s="279"/>
      <c r="C48" s="279"/>
      <c r="D48" s="279"/>
      <c r="E48" s="279"/>
      <c r="F48" s="279"/>
      <c r="G48" s="280"/>
      <c r="H48" s="39"/>
      <c r="I48" s="39"/>
      <c r="J48" s="283">
        <f>+J46+K47+L46+M46</f>
        <v>367549</v>
      </c>
      <c r="K48" s="284"/>
      <c r="L48" s="284"/>
      <c r="M48" s="285"/>
    </row>
    <row r="49" spans="1:13" x14ac:dyDescent="0.25">
      <c r="A49" s="68"/>
      <c r="B49" s="69"/>
      <c r="C49" s="69"/>
      <c r="D49" s="69"/>
      <c r="E49" s="69"/>
      <c r="F49" s="69"/>
      <c r="G49" s="69"/>
      <c r="H49" s="179"/>
      <c r="I49" s="179"/>
      <c r="J49" s="71"/>
      <c r="K49" s="71"/>
      <c r="L49" s="71"/>
      <c r="M49" s="71"/>
    </row>
    <row r="50" spans="1:13" x14ac:dyDescent="0.25">
      <c r="A50" s="68"/>
      <c r="B50" s="69"/>
      <c r="C50" s="69"/>
      <c r="D50" s="69"/>
      <c r="E50" s="69"/>
      <c r="F50" s="69"/>
      <c r="G50" s="69"/>
      <c r="H50" s="179"/>
      <c r="I50" s="179"/>
      <c r="J50" s="71"/>
      <c r="K50" s="71"/>
      <c r="L50" s="71"/>
      <c r="M50" s="71"/>
    </row>
    <row r="51" spans="1:13" x14ac:dyDescent="0.25">
      <c r="A51" s="68"/>
      <c r="B51" s="69"/>
      <c r="C51" s="69"/>
      <c r="D51" s="69"/>
      <c r="E51" s="69"/>
      <c r="F51" s="69"/>
      <c r="G51" s="69"/>
      <c r="H51" s="179"/>
      <c r="I51" s="179"/>
      <c r="J51" s="71"/>
      <c r="K51" s="71"/>
      <c r="L51" s="71"/>
      <c r="M51" s="71"/>
    </row>
    <row r="52" spans="1:13" x14ac:dyDescent="0.25">
      <c r="A52" s="68"/>
      <c r="B52" s="69"/>
      <c r="C52" s="263" t="s">
        <v>19</v>
      </c>
      <c r="D52" s="263"/>
      <c r="E52" s="263"/>
      <c r="F52" s="263"/>
      <c r="G52" s="263"/>
      <c r="H52" s="179"/>
      <c r="I52" s="179"/>
      <c r="J52" s="71"/>
      <c r="K52" s="71"/>
      <c r="L52" s="71"/>
      <c r="M52" s="71"/>
    </row>
    <row r="53" spans="1:13" x14ac:dyDescent="0.25">
      <c r="A53" s="68"/>
      <c r="B53" s="69"/>
      <c r="C53" s="69"/>
      <c r="D53" s="69"/>
      <c r="E53" s="69"/>
      <c r="F53" s="69"/>
      <c r="G53" s="69"/>
      <c r="H53" s="179"/>
      <c r="I53" s="179"/>
      <c r="J53" s="71"/>
      <c r="K53" s="71"/>
      <c r="L53" s="71"/>
      <c r="M53" s="71"/>
    </row>
    <row r="54" spans="1:13" x14ac:dyDescent="0.25">
      <c r="E54" s="252" t="s">
        <v>25</v>
      </c>
      <c r="F54" s="252"/>
      <c r="G54" s="3">
        <f>+J13+J24+J36+J46</f>
        <v>458416</v>
      </c>
      <c r="H54" s="33"/>
    </row>
    <row r="55" spans="1:13" x14ac:dyDescent="0.25">
      <c r="A55" s="256" t="s">
        <v>28</v>
      </c>
      <c r="B55" s="256"/>
      <c r="C55" s="122">
        <f>+A13+A24+A36+A46</f>
        <v>5</v>
      </c>
      <c r="E55" s="126" t="s">
        <v>130</v>
      </c>
      <c r="F55" s="13"/>
      <c r="G55" s="3">
        <f>+K14+K25+K37+K47</f>
        <v>358985</v>
      </c>
      <c r="H55" s="33"/>
    </row>
    <row r="56" spans="1:13" x14ac:dyDescent="0.25">
      <c r="A56" s="4" t="s">
        <v>41</v>
      </c>
      <c r="B56" s="2"/>
      <c r="C56" s="127">
        <f>+F13+F24+F36+F46</f>
        <v>120</v>
      </c>
      <c r="E56" s="4" t="s">
        <v>91</v>
      </c>
      <c r="F56" s="14"/>
      <c r="G56" s="3">
        <f>+L13+L24+L36+L46</f>
        <v>156299.10999999999</v>
      </c>
      <c r="H56" s="33"/>
    </row>
    <row r="57" spans="1:13" x14ac:dyDescent="0.25">
      <c r="A57" s="4" t="s">
        <v>7</v>
      </c>
      <c r="B57" s="4"/>
      <c r="C57" s="34">
        <f>+H13+H24+H36+H46</f>
        <v>89</v>
      </c>
      <c r="E57" s="4" t="s">
        <v>90</v>
      </c>
      <c r="G57" s="3">
        <f>+M13+M24+M36+M46</f>
        <v>22900</v>
      </c>
      <c r="H57" s="33"/>
    </row>
    <row r="58" spans="1:13" ht="28.5" customHeight="1" x14ac:dyDescent="0.25">
      <c r="A58" s="288" t="s">
        <v>40</v>
      </c>
      <c r="B58" s="288"/>
      <c r="C58" s="114">
        <f>+I13+I24+I36+I46</f>
        <v>83</v>
      </c>
      <c r="H58" s="33"/>
      <c r="M58" s="51">
        <f>+G59+FEBRERO!G64+ENERO!G54</f>
        <v>2649828.54</v>
      </c>
    </row>
    <row r="59" spans="1:13" x14ac:dyDescent="0.25">
      <c r="A59" s="256" t="s">
        <v>13</v>
      </c>
      <c r="B59" s="256"/>
      <c r="C59" s="114">
        <f>+C57+C58</f>
        <v>172</v>
      </c>
      <c r="E59" s="247" t="s">
        <v>20</v>
      </c>
      <c r="F59" s="247"/>
      <c r="G59" s="9">
        <f>+G54+G55+G56+G57</f>
        <v>996600.11</v>
      </c>
      <c r="H59" s="33"/>
    </row>
    <row r="64" spans="1:13" x14ac:dyDescent="0.25">
      <c r="C64" s="43" t="s">
        <v>23</v>
      </c>
    </row>
    <row r="65" spans="2:13" x14ac:dyDescent="0.25">
      <c r="C65" s="201"/>
      <c r="D65" s="42"/>
      <c r="M65" s="51" t="s">
        <v>11</v>
      </c>
    </row>
    <row r="67" spans="2:13" x14ac:dyDescent="0.25">
      <c r="B67" s="4" t="s">
        <v>28</v>
      </c>
      <c r="C67" s="127">
        <f>+C55</f>
        <v>5</v>
      </c>
      <c r="D67" s="4" t="s">
        <v>15</v>
      </c>
      <c r="E67" s="117">
        <f>+C57</f>
        <v>89</v>
      </c>
    </row>
    <row r="68" spans="2:13" x14ac:dyDescent="0.25">
      <c r="B68" s="80"/>
      <c r="C68" s="127"/>
      <c r="D68" s="4" t="s">
        <v>22</v>
      </c>
      <c r="E68" s="117">
        <f>+C58</f>
        <v>83</v>
      </c>
    </row>
    <row r="70" spans="2:13" x14ac:dyDescent="0.25">
      <c r="D70" s="2"/>
      <c r="E70" s="2"/>
      <c r="F70" s="2"/>
      <c r="G70" s="2"/>
      <c r="H70" s="2"/>
      <c r="I70" s="2"/>
    </row>
    <row r="71" spans="2:13" x14ac:dyDescent="0.25">
      <c r="D71" s="2"/>
      <c r="E71" s="2"/>
      <c r="F71" s="2"/>
      <c r="G71" s="2"/>
      <c r="H71" s="2"/>
      <c r="I71" s="2"/>
    </row>
    <row r="72" spans="2:13" x14ac:dyDescent="0.25">
      <c r="D72" s="2"/>
      <c r="E72" s="2"/>
      <c r="F72" s="2"/>
      <c r="G72" s="2"/>
      <c r="H72" s="2"/>
      <c r="I72" s="2"/>
    </row>
    <row r="73" spans="2:13" x14ac:dyDescent="0.25">
      <c r="D73" s="2"/>
      <c r="E73" s="2"/>
      <c r="F73" s="2"/>
      <c r="G73" s="2"/>
      <c r="H73" s="2"/>
      <c r="I73" s="2"/>
    </row>
    <row r="74" spans="2:13" x14ac:dyDescent="0.25">
      <c r="D74" s="2"/>
      <c r="E74" s="2"/>
      <c r="F74" s="2"/>
      <c r="G74" s="2"/>
      <c r="H74" s="2"/>
      <c r="I74" s="2"/>
    </row>
    <row r="75" spans="2:13" x14ac:dyDescent="0.25">
      <c r="D75" s="2"/>
      <c r="E75" s="2"/>
      <c r="F75" s="2"/>
      <c r="G75" s="2"/>
      <c r="H75" s="2"/>
      <c r="I75" s="2"/>
    </row>
    <row r="76" spans="2:13" x14ac:dyDescent="0.25">
      <c r="D76" s="2"/>
      <c r="E76" s="2"/>
      <c r="F76" s="2"/>
      <c r="G76" s="2"/>
      <c r="H76" s="2"/>
      <c r="I76" s="2"/>
    </row>
    <row r="77" spans="2:13" x14ac:dyDescent="0.25">
      <c r="D77" s="2"/>
      <c r="E77" s="2"/>
      <c r="F77" s="2"/>
      <c r="G77" s="2"/>
      <c r="H77" s="2"/>
      <c r="I77" s="2"/>
    </row>
    <row r="78" spans="2:13" x14ac:dyDescent="0.25">
      <c r="D78" s="2"/>
      <c r="E78" s="2"/>
      <c r="F78" s="2"/>
      <c r="G78" s="2"/>
      <c r="H78" s="2"/>
      <c r="I78" s="2"/>
    </row>
    <row r="79" spans="2:13" x14ac:dyDescent="0.25">
      <c r="D79" s="2"/>
      <c r="E79" s="2"/>
      <c r="F79" s="2"/>
      <c r="G79" s="2"/>
      <c r="H79" s="2"/>
      <c r="I79" s="2"/>
    </row>
  </sheetData>
  <mergeCells count="89"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  <mergeCell ref="B36:E36"/>
    <mergeCell ref="A37:G37"/>
    <mergeCell ref="A38:G38"/>
    <mergeCell ref="A31:C31"/>
    <mergeCell ref="A25:G25"/>
    <mergeCell ref="A26:G26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I10:I11"/>
    <mergeCell ref="A9:A11"/>
    <mergeCell ref="B9:C9"/>
    <mergeCell ref="D9:D11"/>
    <mergeCell ref="E9:E11"/>
    <mergeCell ref="F9:F11"/>
    <mergeCell ref="G9:G11"/>
    <mergeCell ref="H9:I9"/>
    <mergeCell ref="A59:B59"/>
    <mergeCell ref="E59:F59"/>
    <mergeCell ref="A58:B58"/>
    <mergeCell ref="A55:B55"/>
    <mergeCell ref="E54:F54"/>
    <mergeCell ref="J38:M38"/>
    <mergeCell ref="H33:H34"/>
    <mergeCell ref="I33:I34"/>
    <mergeCell ref="A41:C41"/>
    <mergeCell ref="M42:M4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B33:B34"/>
    <mergeCell ref="C33:C34"/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K42:K44"/>
    <mergeCell ref="L42:L44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topLeftCell="A7"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297" t="s">
        <v>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6" ht="15" customHeight="1" x14ac:dyDescent="0.25">
      <c r="A2" s="297" t="s">
        <v>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6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6" ht="15.75" customHeight="1" x14ac:dyDescent="0.25">
      <c r="A4" s="299" t="s">
        <v>127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6" ht="15.75" customHeight="1" x14ac:dyDescent="0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6" ht="15.75" customHeight="1" x14ac:dyDescent="0.25">
      <c r="A6" s="56"/>
      <c r="B6" s="282" t="s">
        <v>147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143"/>
      <c r="O6" s="143"/>
      <c r="P6" s="143"/>
    </row>
    <row r="7" spans="1:16" ht="19.5" customHeight="1" x14ac:dyDescent="0.25">
      <c r="A7" s="204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143"/>
      <c r="O7" s="143"/>
      <c r="P7" s="143"/>
    </row>
    <row r="8" spans="1:16" ht="45" customHeight="1" x14ac:dyDescent="0.25">
      <c r="A8" s="298" t="s">
        <v>140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13"/>
      <c r="M8" s="213"/>
    </row>
    <row r="9" spans="1:16" x14ac:dyDescent="0.25">
      <c r="A9" s="57"/>
      <c r="B9" s="57"/>
      <c r="C9" s="57"/>
      <c r="D9" s="57"/>
      <c r="E9" s="57"/>
      <c r="F9" s="57"/>
      <c r="G9" s="57"/>
      <c r="H9" s="57"/>
      <c r="I9" s="57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297" t="s">
        <v>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 customHeight="1" x14ac:dyDescent="0.25">
      <c r="A2" s="297" t="s">
        <v>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5.75" customHeight="1" x14ac:dyDescent="0.25">
      <c r="A4" s="299" t="s">
        <v>148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14"/>
      <c r="M4" s="214"/>
    </row>
    <row r="5" spans="1:13" ht="15.75" customHeight="1" x14ac:dyDescent="0.2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6.5" customHeight="1" x14ac:dyDescent="0.25">
      <c r="A6" s="202"/>
      <c r="B6" s="282" t="s">
        <v>142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</row>
    <row r="7" spans="1:13" ht="24" customHeight="1" x14ac:dyDescent="0.25">
      <c r="A7" s="204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40.9" customHeight="1" x14ac:dyDescent="0.25">
      <c r="A8" s="300" t="s">
        <v>141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213"/>
      <c r="M8" s="213"/>
    </row>
    <row r="9" spans="1:13" x14ac:dyDescent="0.25">
      <c r="A9" s="63"/>
      <c r="B9" s="63"/>
      <c r="C9" s="63"/>
      <c r="D9" s="63"/>
      <c r="E9" s="63"/>
      <c r="F9" s="63"/>
      <c r="G9" s="63"/>
      <c r="H9" s="63"/>
      <c r="I9" s="63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topLeftCell="A4" workbookViewId="0">
      <selection activeCell="A11" sqref="A11:K1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1" spans="1:13" ht="15.75" customHeight="1" x14ac:dyDescent="0.25">
      <c r="A1" s="297" t="s">
        <v>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5" customHeight="1" x14ac:dyDescent="0.25">
      <c r="A2" s="297" t="s">
        <v>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5" customHeight="1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8" x14ac:dyDescent="0.25">
      <c r="L4" s="214"/>
      <c r="M4" s="214"/>
    </row>
    <row r="5" spans="1:13" ht="18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14"/>
      <c r="M5" s="214"/>
    </row>
    <row r="6" spans="1:13" ht="18" x14ac:dyDescent="0.25">
      <c r="A6" s="301" t="s">
        <v>139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214"/>
      <c r="M6" s="214"/>
    </row>
    <row r="7" spans="1:13" ht="18" x14ac:dyDescent="0.2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14"/>
      <c r="M7" s="214"/>
    </row>
    <row r="8" spans="1:13" ht="15.75" customHeight="1" x14ac:dyDescent="0.2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6.5" customHeight="1" x14ac:dyDescent="0.25">
      <c r="A9" s="282" t="s">
        <v>150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21"/>
      <c r="M9" s="221"/>
    </row>
    <row r="10" spans="1:13" ht="18" x14ac:dyDescent="0.25">
      <c r="A10" s="212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1:13" ht="44.25" customHeight="1" x14ac:dyDescent="0.25">
      <c r="A11" s="300" t="s">
        <v>149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213"/>
      <c r="M11" s="213"/>
    </row>
    <row r="12" spans="1:13" ht="15.75" customHeight="1" x14ac:dyDescent="0.25"/>
    <row r="13" spans="1:13" ht="15.75" customHeight="1" x14ac:dyDescent="0.25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1" spans="1:13" ht="15.75" x14ac:dyDescent="0.25">
      <c r="A1" s="297" t="s">
        <v>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6.5" customHeight="1" x14ac:dyDescent="0.25">
      <c r="A2" s="297" t="s">
        <v>34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8.4499999999999993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9" customHeight="1" x14ac:dyDescent="0.25">
      <c r="L4" s="214"/>
      <c r="M4" s="214"/>
    </row>
    <row r="5" spans="1:13" ht="7.15" customHeight="1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14"/>
      <c r="M5" s="214"/>
    </row>
    <row r="6" spans="1:13" ht="18" x14ac:dyDescent="0.25">
      <c r="A6" s="301" t="s">
        <v>139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214"/>
      <c r="M6" s="214"/>
    </row>
    <row r="7" spans="1:13" ht="7.15" customHeight="1" x14ac:dyDescent="0.2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14"/>
      <c r="M7" s="214"/>
    </row>
    <row r="8" spans="1:13" ht="8.4499999999999993" customHeight="1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13" ht="18" x14ac:dyDescent="0.25">
      <c r="A9" s="282" t="s">
        <v>152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21"/>
      <c r="M9" s="221"/>
    </row>
    <row r="10" spans="1:13" ht="6" customHeight="1" x14ac:dyDescent="0.25">
      <c r="A10" s="219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ht="39" customHeight="1" x14ac:dyDescent="0.25">
      <c r="A11" s="300" t="s">
        <v>151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213"/>
      <c r="M11" s="213"/>
    </row>
  </sheetData>
  <mergeCells count="5">
    <mergeCell ref="A1:M1"/>
    <mergeCell ref="A6:K6"/>
    <mergeCell ref="A9:K9"/>
    <mergeCell ref="A11:K11"/>
    <mergeCell ref="A2:M2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workbookViewId="0">
      <selection sqref="A1:K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1" spans="1:11" ht="16.5" x14ac:dyDescent="0.25">
      <c r="A1" s="302" t="s">
        <v>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6.5" x14ac:dyDescent="0.25">
      <c r="A2" s="302" t="s">
        <v>34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81"/>
      <c r="B3" s="81"/>
      <c r="C3" s="81"/>
      <c r="D3" s="81"/>
      <c r="E3" s="81"/>
      <c r="F3" s="81"/>
      <c r="G3" s="81"/>
      <c r="H3" s="81"/>
      <c r="I3" s="81"/>
    </row>
    <row r="4" spans="1:11" ht="31.15" customHeight="1" x14ac:dyDescent="0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" x14ac:dyDescent="0.25">
      <c r="A5" s="299" t="s">
        <v>154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7" spans="1:11" ht="54.6" customHeight="1" x14ac:dyDescent="0.25">
      <c r="A7" s="304" t="s">
        <v>155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</row>
  </sheetData>
  <mergeCells count="5">
    <mergeCell ref="A1:K1"/>
    <mergeCell ref="A2:K2"/>
    <mergeCell ref="A4:K4"/>
    <mergeCell ref="A5:K5"/>
    <mergeCell ref="A7:K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L12"/>
  <sheetViews>
    <sheetView workbookViewId="0">
      <selection sqref="A1:K1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3" spans="1:12" ht="16.5" customHeight="1" x14ac:dyDescent="0.25">
      <c r="A3" s="302" t="s">
        <v>10</v>
      </c>
      <c r="B3" s="302"/>
      <c r="C3" s="302"/>
      <c r="D3" s="302"/>
      <c r="E3" s="302"/>
      <c r="F3" s="302"/>
      <c r="G3" s="302"/>
      <c r="H3" s="302"/>
      <c r="I3" s="226"/>
      <c r="J3" s="226"/>
      <c r="K3" s="226"/>
    </row>
    <row r="4" spans="1:12" ht="16.5" customHeight="1" x14ac:dyDescent="0.25">
      <c r="A4" s="302" t="s">
        <v>159</v>
      </c>
      <c r="B4" s="302"/>
      <c r="C4" s="302"/>
      <c r="D4" s="302"/>
      <c r="E4" s="302"/>
      <c r="F4" s="302"/>
      <c r="G4" s="302"/>
      <c r="H4" s="302"/>
      <c r="I4" s="226"/>
      <c r="J4" s="226"/>
      <c r="K4" s="226"/>
    </row>
    <row r="5" spans="1:12" ht="12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</row>
    <row r="6" spans="1:12" ht="16.5" customHeight="1" x14ac:dyDescent="0.25">
      <c r="A6" s="303" t="s">
        <v>11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2" ht="42" customHeight="1" x14ac:dyDescent="0.25">
      <c r="A7" s="303" t="s">
        <v>158</v>
      </c>
      <c r="B7" s="303"/>
      <c r="C7" s="303"/>
      <c r="D7" s="303"/>
      <c r="E7" s="303"/>
      <c r="F7" s="303"/>
      <c r="G7" s="303"/>
      <c r="H7" s="303"/>
      <c r="I7" s="224"/>
      <c r="J7" s="224"/>
      <c r="K7" s="224"/>
      <c r="L7" s="224"/>
    </row>
    <row r="8" spans="1:12" ht="17.25" customHeight="1" x14ac:dyDescent="0.25">
      <c r="B8" s="223"/>
      <c r="C8" s="223"/>
      <c r="D8" s="223"/>
      <c r="E8" s="223"/>
      <c r="F8" s="223"/>
      <c r="G8" s="223"/>
      <c r="H8" s="223"/>
      <c r="I8" s="223"/>
      <c r="J8" s="223"/>
      <c r="K8" s="224"/>
      <c r="L8" s="224"/>
    </row>
    <row r="9" spans="1:12" ht="18.75" customHeight="1" x14ac:dyDescent="0.25">
      <c r="A9" s="299" t="s">
        <v>157</v>
      </c>
      <c r="B9" s="299"/>
      <c r="C9" s="299"/>
      <c r="D9" s="299"/>
      <c r="E9" s="299"/>
      <c r="F9" s="299"/>
      <c r="G9" s="299"/>
      <c r="H9" s="299"/>
      <c r="I9" s="214"/>
      <c r="J9" s="214"/>
      <c r="K9" s="214"/>
      <c r="L9" s="214"/>
    </row>
    <row r="12" spans="1:12" ht="66.75" customHeight="1" x14ac:dyDescent="0.25">
      <c r="A12" s="304" t="s">
        <v>156</v>
      </c>
      <c r="B12" s="304"/>
      <c r="C12" s="304"/>
      <c r="D12" s="304"/>
      <c r="E12" s="304"/>
      <c r="F12" s="304"/>
      <c r="G12" s="304"/>
      <c r="H12" s="304"/>
      <c r="I12" s="225"/>
      <c r="J12" s="225"/>
      <c r="K12" s="225"/>
      <c r="L12" s="225"/>
    </row>
  </sheetData>
  <mergeCells count="6">
    <mergeCell ref="A7:H7"/>
    <mergeCell ref="A9:H9"/>
    <mergeCell ref="A12:H12"/>
    <mergeCell ref="A6:K6"/>
    <mergeCell ref="A3:H3"/>
    <mergeCell ref="A4:H4"/>
  </mergeCells>
  <phoneticPr fontId="34" type="noConversion"/>
  <pageMargins left="0.70866141732283505" right="0.70866141732283505" top="0.74803149606299202" bottom="0.74803149606299202" header="0.31496062992126" footer="0.31496062992126"/>
  <pageSetup scale="8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2020-12-01T14:34:05Z</cp:lastPrinted>
  <dcterms:created xsi:type="dcterms:W3CDTF">2015-11-30T18:04:44Z</dcterms:created>
  <dcterms:modified xsi:type="dcterms:W3CDTF">2020-12-01T14:36:05Z</dcterms:modified>
</cp:coreProperties>
</file>