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29\Planificación y Desarrollo\1. 2019 CARMEN\PARA JULIA-TRANSPARENCIA\MARZO 2019\"/>
    </mc:Choice>
  </mc:AlternateContent>
  <xr:revisionPtr revIDLastSave="0" documentId="13_ncr:1_{246A566A-6D86-482C-9AB2-8A9A9B220599}" xr6:coauthVersionLast="41" xr6:coauthVersionMax="41" xr10:uidLastSave="{00000000-0000-0000-0000-000000000000}"/>
  <bookViews>
    <workbookView xWindow="-120" yWindow="-120" windowWidth="20730" windowHeight="11160" tabRatio="855" activeTab="2" xr2:uid="{00000000-000D-0000-FFFF-FFFF00000000}"/>
  </bookViews>
  <sheets>
    <sheet name="ENERO" sheetId="1" r:id="rId1"/>
    <sheet name="FEBRERO" sheetId="14" r:id="rId2"/>
    <sheet name="MARZO" sheetId="15" r:id="rId3"/>
  </sheets>
  <definedNames>
    <definedName name="_xlnm.Print_Area" localSheetId="0">ENERO!$A$1:$K$58</definedName>
    <definedName name="_xlnm.Print_Titles" localSheetId="0">ENERO!$1:$4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3" i="1" l="1"/>
  <c r="K11" i="15" l="1"/>
  <c r="K12" i="15" s="1"/>
  <c r="H17" i="15" s="1"/>
  <c r="J11" i="15"/>
  <c r="H16" i="15" s="1"/>
  <c r="I11" i="15"/>
  <c r="H11" i="15"/>
  <c r="F11" i="15"/>
  <c r="A11" i="15"/>
  <c r="H20" i="15" l="1"/>
  <c r="C22" i="15"/>
  <c r="J12" i="15"/>
  <c r="J13" i="15" s="1"/>
  <c r="M14" i="1"/>
  <c r="M12" i="1"/>
  <c r="G32" i="1"/>
  <c r="J15" i="1"/>
  <c r="J13" i="1"/>
  <c r="K13" i="1"/>
  <c r="I13" i="1" l="1"/>
  <c r="H13" i="1"/>
  <c r="K24" i="1" l="1"/>
  <c r="J24" i="1"/>
  <c r="I24" i="1"/>
  <c r="H24" i="1"/>
  <c r="F24" i="1"/>
  <c r="F13" i="1"/>
  <c r="A24" i="1" l="1"/>
  <c r="A13" i="1"/>
  <c r="K25" i="1" l="1"/>
  <c r="J25" i="1"/>
  <c r="C36" i="1"/>
  <c r="C37" i="1"/>
  <c r="K14" i="1"/>
  <c r="G33" i="1" l="1"/>
  <c r="C38" i="1"/>
  <c r="C39" i="1" s="1"/>
  <c r="J26" i="1"/>
  <c r="G37" i="1" l="1"/>
</calcChain>
</file>

<file path=xl/sharedStrings.xml><?xml version="1.0" encoding="utf-8"?>
<sst xmlns="http://schemas.openxmlformats.org/spreadsheetml/2006/main" count="119" uniqueCount="59">
  <si>
    <t xml:space="preserve">No. </t>
  </si>
  <si>
    <t>COORDINADOR  CONIAF</t>
  </si>
  <si>
    <t>LUGAR</t>
  </si>
  <si>
    <t>FACILITADORES</t>
  </si>
  <si>
    <t>NOMBRE DE LA ACTIVIDAD</t>
  </si>
  <si>
    <t>TECNICOS</t>
  </si>
  <si>
    <t>BENEFICIARIOS</t>
  </si>
  <si>
    <t>Socializaciones:</t>
  </si>
  <si>
    <t>Técnicos beneficiados:</t>
  </si>
  <si>
    <t>Legislación  ISR (10% sobre costo  facilitadores)</t>
  </si>
  <si>
    <t>SUB-TOTAL CURSOS-TALLERES</t>
  </si>
  <si>
    <t>DIRECCIÓN EJECUTIVA</t>
  </si>
  <si>
    <t xml:space="preserve"> </t>
  </si>
  <si>
    <t>Cursos-Talleres:</t>
  </si>
  <si>
    <t>DIVISIÓN PLANIFICACIÓN  Y  DESARROLLO</t>
  </si>
  <si>
    <t>PRODUCTO-RES</t>
  </si>
  <si>
    <t>Total Beneficiarios</t>
  </si>
  <si>
    <t>FECHA</t>
  </si>
  <si>
    <t>Técnicos</t>
  </si>
  <si>
    <t>DEPARTAMENTO RECURSOS NATURALES</t>
  </si>
  <si>
    <t xml:space="preserve">COSTO LOGÍSTICO EROGADO  (RD$) </t>
  </si>
  <si>
    <t xml:space="preserve">COSTO FACILITADORES  EROGADO               (RD$) </t>
  </si>
  <si>
    <t>ESTADISTICAS</t>
  </si>
  <si>
    <t>Conferencias:</t>
  </si>
  <si>
    <t>Horas:</t>
  </si>
  <si>
    <t>Costo Total</t>
  </si>
  <si>
    <t>CANT. HORAS</t>
  </si>
  <si>
    <t>Productores</t>
  </si>
  <si>
    <t xml:space="preserve">                       GRÁFICOS</t>
  </si>
  <si>
    <t xml:space="preserve">TOTAL </t>
  </si>
  <si>
    <t>EJECUCIÓN  DE CAPACITACIÓN AGROPECUARIA  ENERO  2019</t>
  </si>
  <si>
    <t>Costo Logístico erogado:</t>
  </si>
  <si>
    <t>Costo Facilitadores erogado:</t>
  </si>
  <si>
    <t>EJECUCIÓN  DE CAPACITACIÓN AGROPECUARIA  FEBRERO  2019</t>
  </si>
  <si>
    <t>EJECUCIÓN  DE CAPACITACIÓN AGROPECUARIA  MARZO  2019</t>
  </si>
  <si>
    <t>Transferencia de Tecnologías en Habichuelas</t>
  </si>
  <si>
    <t>José Nova y Marcos Justo</t>
  </si>
  <si>
    <t xml:space="preserve"> 14 y 15 de Enero</t>
  </si>
  <si>
    <t>San Francisco de Macorís</t>
  </si>
  <si>
    <t>La Vega</t>
  </si>
  <si>
    <t>Transferencias</t>
  </si>
  <si>
    <t>César Montero y Bienvenido Carvajal</t>
  </si>
  <si>
    <t xml:space="preserve"> 24 y 25 de Enero</t>
  </si>
  <si>
    <t>San Juan de la Maguana</t>
  </si>
  <si>
    <t>PRODUCCIÓN  ANIMAL</t>
  </si>
  <si>
    <t>ACTIVIDAD</t>
  </si>
  <si>
    <t>Graciela Godoy, Víctor Landa, Julio Nin y Ana Mateo.</t>
  </si>
  <si>
    <t>Víctor Landa, Julio Nin y Ana Mateo.</t>
  </si>
  <si>
    <t xml:space="preserve"> Víctor Landa, Julio Nin y Ana Mateo.</t>
  </si>
  <si>
    <t>Productores beneficiados:</t>
  </si>
  <si>
    <t xml:space="preserve"> 16 y 17 de Enero</t>
  </si>
  <si>
    <t xml:space="preserve">Nota:  En este mes no se realizaron ni capacitaciones ni transferencias. Los encargados de los departamentos tecnicos de la institucion estuvieron coordinando con el Departamento de Extensión y Capacitación del Ministerio de Agricultura la implementacion de estas actividades.  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</si>
  <si>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CACAO</t>
    </r>
  </si>
  <si>
    <t>Marzo 26 al 28</t>
  </si>
  <si>
    <t>Apolinar Perdomo, Neyba.</t>
  </si>
  <si>
    <t>Orlando Rodríguez, José Luís Ginzález y Francisco Almánzar</t>
  </si>
  <si>
    <t>GRÁFICOS</t>
  </si>
  <si>
    <t>Transferencias:</t>
  </si>
  <si>
    <t>DEPARTAMENTO DE PLANIFICACIÓN  Y 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</si>
</sst>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;[Red]#,##0.00"/>
  </numFmts>
  <fonts count="28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u val="double"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9"/>
      <color rgb="FF000000"/>
      <name val="Cambria"/>
      <family val="1"/>
      <scheme val="major"/>
    </font>
    <font>
      <b/>
      <u/>
      <sz val="8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3"/>
      <color rgb="FF000000"/>
      <name val="Cambria"/>
      <family val="1"/>
      <scheme val="major"/>
    </font>
    <font>
      <b/>
      <sz val="14"/>
      <color rgb="FF333333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110">
    <xf numFmtId="0" fontId="0" fillId="0" borderId="0" xfId="0"/>
    <xf numFmtId="0" fontId="4" fillId="0" borderId="0" xfId="0" applyFont="1" applyAlignment="1">
      <alignment horizontal="left" wrapText="1"/>
    </xf>
    <xf numFmtId="0" fontId="2" fillId="2" borderId="0" xfId="0" applyFont="1" applyFill="1" applyAlignment="1">
      <alignment horizontal="center" vertical="center" wrapText="1"/>
    </xf>
    <xf numFmtId="0" fontId="12" fillId="0" borderId="0" xfId="0" applyFont="1"/>
    <xf numFmtId="4" fontId="12" fillId="0" borderId="0" xfId="0" applyNumberFormat="1" applyFont="1"/>
    <xf numFmtId="0" fontId="8" fillId="0" borderId="0" xfId="0" applyFont="1"/>
    <xf numFmtId="17" fontId="0" fillId="0" borderId="0" xfId="0" applyNumberFormat="1"/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12" fillId="0" borderId="0" xfId="0" applyFont="1" applyAlignment="1">
      <alignment horizontal="left"/>
    </xf>
    <xf numFmtId="4" fontId="15" fillId="0" borderId="0" xfId="0" applyNumberFormat="1" applyFont="1"/>
    <xf numFmtId="0" fontId="8" fillId="0" borderId="0" xfId="0" applyFont="1" applyAlignment="1">
      <alignment horizontal="right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0" fillId="0" borderId="15" xfId="0" applyBorder="1" applyAlignment="1">
      <alignment horizontal="left"/>
    </xf>
    <xf numFmtId="0" fontId="20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17" fontId="12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8" fillId="0" borderId="14" xfId="0" applyFont="1" applyBorder="1" applyAlignment="1">
      <alignment horizontal="left" vertic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5" fontId="12" fillId="0" borderId="4" xfId="1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" fontId="0" fillId="0" borderId="0" xfId="0" applyNumberFormat="1"/>
    <xf numFmtId="0" fontId="2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9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/>
    <xf numFmtId="0" fontId="8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" fontId="8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/>
    <xf numFmtId="0" fontId="12" fillId="0" borderId="3" xfId="0" applyFont="1" applyBorder="1"/>
    <xf numFmtId="4" fontId="8" fillId="0" borderId="12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ENERO!$B$44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8A1-49ED-9160-C4EFF5CD48A9}"/>
              </c:ext>
            </c:extLst>
          </c:dPt>
          <c:dLbls>
            <c:dLbl>
              <c:idx val="0"/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1-49ED-9160-C4EFF5CD48A9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ENERO!$C$44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1-49ED-9160-C4EFF5CD48A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ENERO!$D$44</c:f>
              <c:strCache>
                <c:ptCount val="1"/>
                <c:pt idx="0">
                  <c:v>Técnicos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1B9-4E26-B958-D1822977451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1"/>
              <c:pt idx="0">
                <c:v>Técnicos</c:v>
              </c:pt>
            </c:strLit>
          </c:cat>
          <c:val>
            <c:numRef>
              <c:f>ENERO!$E$44</c:f>
              <c:numCache>
                <c:formatCode>General</c:formatCode>
                <c:ptCount val="1"/>
                <c:pt idx="0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CF-46DA-A993-FBEECBD1A96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MARZO!$B$26</c:f>
              <c:strCache>
                <c:ptCount val="1"/>
                <c:pt idx="0">
                  <c:v>Transferencias: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13E-4EEE-8F3A-9FEDD07A76E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MARZO!$C$26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1-4989-BE9C-299B3E0FFEF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6E7-450E-A718-F27D4BD0473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6E7-450E-A718-F27D4BD0473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MARZO!$D$26:$D$27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MARZO!$E$26:$E$27</c:f>
              <c:numCache>
                <c:formatCode>General</c:formatCode>
                <c:ptCount val="2"/>
                <c:pt idx="0">
                  <c:v>3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2F-4830-BAC0-7A525DBE5A0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9526</xdr:colOff>
      <xdr:row>47</xdr:row>
      <xdr:rowOff>66675</xdr:rowOff>
    </xdr:from>
    <xdr:to>
      <xdr:col>2</xdr:col>
      <xdr:colOff>1571626</xdr:colOff>
      <xdr:row>57</xdr:row>
      <xdr:rowOff>90487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DBF4791-821D-4E36-BD79-2025AF594A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457200</xdr:colOff>
      <xdr:row>47</xdr:row>
      <xdr:rowOff>76200</xdr:rowOff>
    </xdr:from>
    <xdr:to>
      <xdr:col>6</xdr:col>
      <xdr:colOff>1133475</xdr:colOff>
      <xdr:row>57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5749969-7C67-40AE-9C51-C6A12052C6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72EED3D9-46AB-4236-B115-BC8932B8D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C8B1FB94-22BC-4897-B1C8-653292DCF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190501</xdr:colOff>
      <xdr:row>27</xdr:row>
      <xdr:rowOff>161924</xdr:rowOff>
    </xdr:from>
    <xdr:to>
      <xdr:col>2</xdr:col>
      <xdr:colOff>1352551</xdr:colOff>
      <xdr:row>36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C1E56BB-6563-4737-96CF-CD41CDA6A7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657225</xdr:colOff>
      <xdr:row>27</xdr:row>
      <xdr:rowOff>180975</xdr:rowOff>
    </xdr:from>
    <xdr:to>
      <xdr:col>7</xdr:col>
      <xdr:colOff>123825</xdr:colOff>
      <xdr:row>36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4C0FF5E-67D2-4C81-A101-179204AED4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zoomScaleNormal="100" workbookViewId="0">
      <selection activeCell="J4" sqref="J4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7.5703125" customWidth="1"/>
    <col min="4" max="4" width="19.42578125" customWidth="1"/>
    <col min="6" max="6" width="7.7109375" customWidth="1"/>
    <col min="7" max="7" width="19.42578125" customWidth="1"/>
    <col min="8" max="8" width="9.140625" customWidth="1"/>
    <col min="9" max="9" width="10.140625" customWidth="1"/>
    <col min="10" max="10" width="11.85546875" customWidth="1"/>
    <col min="11" max="11" width="13.5703125" customWidth="1"/>
    <col min="12" max="12" width="13.85546875" customWidth="1"/>
    <col min="14" max="14" width="13.5703125" customWidth="1"/>
  </cols>
  <sheetData>
    <row r="1" spans="1:17" x14ac:dyDescent="0.25">
      <c r="A1" s="99" t="s">
        <v>11</v>
      </c>
      <c r="B1" s="99"/>
      <c r="C1" s="99"/>
      <c r="D1" s="99"/>
      <c r="E1" s="99"/>
      <c r="F1" s="99"/>
      <c r="G1" s="99"/>
      <c r="H1" s="99"/>
      <c r="I1" s="99"/>
    </row>
    <row r="2" spans="1:17" ht="15" customHeight="1" x14ac:dyDescent="0.25">
      <c r="A2" s="99" t="s">
        <v>58</v>
      </c>
      <c r="B2" s="99"/>
      <c r="C2" s="99"/>
      <c r="D2" s="99"/>
      <c r="E2" s="99"/>
      <c r="F2" s="99"/>
      <c r="G2" s="99"/>
      <c r="H2" s="99"/>
      <c r="I2" s="99"/>
    </row>
    <row r="3" spans="1:17" ht="15" customHeight="1" x14ac:dyDescent="0.25"/>
    <row r="4" spans="1:17" ht="16.5" x14ac:dyDescent="0.25">
      <c r="A4" s="100" t="s">
        <v>30</v>
      </c>
      <c r="B4" s="100"/>
      <c r="C4" s="100"/>
      <c r="D4" s="100"/>
      <c r="E4" s="100"/>
      <c r="F4" s="100"/>
      <c r="G4" s="100"/>
      <c r="H4" s="100"/>
      <c r="I4" s="100"/>
    </row>
    <row r="5" spans="1:17" x14ac:dyDescent="0.25">
      <c r="A5" s="20"/>
      <c r="B5" s="20"/>
      <c r="C5" s="20"/>
      <c r="D5" s="20"/>
      <c r="E5" s="20"/>
      <c r="F5" s="20"/>
      <c r="G5" s="20"/>
      <c r="H5" s="20"/>
      <c r="I5" s="20"/>
    </row>
    <row r="6" spans="1:17" ht="15" customHeight="1" x14ac:dyDescent="0.25">
      <c r="A6" s="101" t="s">
        <v>19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7" ht="15.75" thickBot="1" x14ac:dyDescent="0.3">
      <c r="A7" s="1"/>
      <c r="B7" s="1"/>
      <c r="C7" s="1"/>
      <c r="D7" s="1"/>
      <c r="E7" s="1"/>
      <c r="F7" s="1"/>
      <c r="G7" s="1"/>
      <c r="H7" s="25"/>
      <c r="I7" s="25"/>
      <c r="J7" s="1"/>
      <c r="K7" s="1"/>
    </row>
    <row r="8" spans="1:17" ht="15.75" customHeight="1" thickBot="1" x14ac:dyDescent="0.3">
      <c r="A8" s="73" t="s">
        <v>0</v>
      </c>
      <c r="B8" s="87" t="s">
        <v>45</v>
      </c>
      <c r="C8" s="88"/>
      <c r="D8" s="89" t="s">
        <v>1</v>
      </c>
      <c r="E8" s="89" t="s">
        <v>17</v>
      </c>
      <c r="F8" s="89" t="s">
        <v>26</v>
      </c>
      <c r="G8" s="73" t="s">
        <v>2</v>
      </c>
      <c r="H8" s="76" t="s">
        <v>6</v>
      </c>
      <c r="I8" s="77"/>
      <c r="J8" s="78" t="s">
        <v>20</v>
      </c>
      <c r="K8" s="78" t="s">
        <v>21</v>
      </c>
    </row>
    <row r="9" spans="1:17" ht="15" customHeight="1" x14ac:dyDescent="0.25">
      <c r="A9" s="86"/>
      <c r="B9" s="73" t="s">
        <v>3</v>
      </c>
      <c r="C9" s="73" t="s">
        <v>4</v>
      </c>
      <c r="D9" s="90"/>
      <c r="E9" s="90"/>
      <c r="F9" s="90"/>
      <c r="G9" s="74"/>
      <c r="H9" s="102" t="s">
        <v>5</v>
      </c>
      <c r="I9" s="84" t="s">
        <v>15</v>
      </c>
      <c r="J9" s="79"/>
      <c r="K9" s="81"/>
    </row>
    <row r="10" spans="1:17" ht="15" customHeight="1" thickBot="1" x14ac:dyDescent="0.3">
      <c r="A10" s="83"/>
      <c r="B10" s="83"/>
      <c r="C10" s="83"/>
      <c r="D10" s="91"/>
      <c r="E10" s="91"/>
      <c r="F10" s="91"/>
      <c r="G10" s="75"/>
      <c r="H10" s="103"/>
      <c r="I10" s="85"/>
      <c r="J10" s="80"/>
      <c r="K10" s="82"/>
    </row>
    <row r="11" spans="1:17" ht="45.75" customHeight="1" thickBot="1" x14ac:dyDescent="0.3">
      <c r="A11" s="13">
        <v>1</v>
      </c>
      <c r="B11" s="44" t="s">
        <v>47</v>
      </c>
      <c r="C11" s="56" t="s">
        <v>35</v>
      </c>
      <c r="D11" s="55" t="s">
        <v>36</v>
      </c>
      <c r="E11" s="55" t="s">
        <v>37</v>
      </c>
      <c r="F11" s="13">
        <v>16</v>
      </c>
      <c r="G11" s="55" t="s">
        <v>38</v>
      </c>
      <c r="H11" s="26">
        <v>32</v>
      </c>
      <c r="I11" s="26">
        <v>0</v>
      </c>
      <c r="J11" s="48">
        <v>34595</v>
      </c>
      <c r="K11" s="48">
        <v>60840</v>
      </c>
      <c r="M11" t="s">
        <v>12</v>
      </c>
    </row>
    <row r="12" spans="1:17" ht="45.75" customHeight="1" thickBot="1" x14ac:dyDescent="0.3">
      <c r="A12" s="12">
        <v>1</v>
      </c>
      <c r="B12" s="44" t="s">
        <v>48</v>
      </c>
      <c r="C12" s="22" t="s">
        <v>35</v>
      </c>
      <c r="D12" s="23" t="s">
        <v>36</v>
      </c>
      <c r="E12" s="23" t="s">
        <v>50</v>
      </c>
      <c r="F12" s="12">
        <v>16</v>
      </c>
      <c r="G12" s="23" t="s">
        <v>39</v>
      </c>
      <c r="H12" s="14">
        <v>30</v>
      </c>
      <c r="I12" s="14">
        <v>0</v>
      </c>
      <c r="J12" s="49">
        <v>51920</v>
      </c>
      <c r="K12" s="49">
        <v>60840</v>
      </c>
      <c r="M12">
        <f>+K13*1.1</f>
        <v>133848</v>
      </c>
    </row>
    <row r="13" spans="1:17" ht="15.75" customHeight="1" thickBot="1" x14ac:dyDescent="0.3">
      <c r="A13" s="52">
        <f>SUM(A11:A12)</f>
        <v>2</v>
      </c>
      <c r="B13" s="67" t="s">
        <v>10</v>
      </c>
      <c r="C13" s="68"/>
      <c r="D13" s="68"/>
      <c r="E13" s="69"/>
      <c r="F13" s="22">
        <f>SUM(F11:F12)</f>
        <v>32</v>
      </c>
      <c r="G13" s="50"/>
      <c r="H13" s="22">
        <f>SUM(H11:H12)</f>
        <v>62</v>
      </c>
      <c r="I13" s="22">
        <f>SUM(I11:I12)</f>
        <v>0</v>
      </c>
      <c r="J13" s="40">
        <f>SUM(J11:J12)</f>
        <v>86515</v>
      </c>
      <c r="K13" s="40">
        <f>SUM(K11:K12)</f>
        <v>121680</v>
      </c>
      <c r="L13" s="2"/>
      <c r="M13" s="2" t="s">
        <v>12</v>
      </c>
      <c r="N13" s="17"/>
      <c r="O13" s="17"/>
      <c r="P13" s="17"/>
      <c r="Q13" s="17"/>
    </row>
    <row r="14" spans="1:17" ht="15.75" customHeight="1" thickBot="1" x14ac:dyDescent="0.3">
      <c r="A14" s="92" t="s">
        <v>9</v>
      </c>
      <c r="B14" s="93"/>
      <c r="C14" s="93"/>
      <c r="D14" s="93"/>
      <c r="E14" s="93"/>
      <c r="F14" s="93"/>
      <c r="G14" s="94"/>
      <c r="H14" s="39"/>
      <c r="I14" s="39"/>
      <c r="J14" s="40" t="s">
        <v>12</v>
      </c>
      <c r="K14" s="41">
        <f>+K13*1.1</f>
        <v>133848</v>
      </c>
      <c r="M14">
        <f>+K13*0.1</f>
        <v>12168</v>
      </c>
    </row>
    <row r="15" spans="1:17" ht="15.75" customHeight="1" thickBot="1" x14ac:dyDescent="0.3">
      <c r="A15" s="67" t="s">
        <v>29</v>
      </c>
      <c r="B15" s="95"/>
      <c r="C15" s="95"/>
      <c r="D15" s="95"/>
      <c r="E15" s="95"/>
      <c r="F15" s="95"/>
      <c r="G15" s="96"/>
      <c r="H15" s="42"/>
      <c r="I15" s="42"/>
      <c r="J15" s="97">
        <f>+K14+J13</f>
        <v>220363</v>
      </c>
      <c r="K15" s="94"/>
    </row>
    <row r="16" spans="1:17" x14ac:dyDescent="0.25">
      <c r="M16" s="58" t="s">
        <v>12</v>
      </c>
    </row>
    <row r="18" spans="1:11" x14ac:dyDescent="0.25">
      <c r="A18" s="66" t="s">
        <v>44</v>
      </c>
      <c r="B18" s="98"/>
      <c r="C18" s="98"/>
      <c r="D18" s="8"/>
      <c r="E18" s="8"/>
      <c r="F18" s="8"/>
      <c r="G18" s="8"/>
      <c r="H18" s="29"/>
      <c r="I18" s="29"/>
      <c r="J18" s="30"/>
      <c r="K18" s="31"/>
    </row>
    <row r="19" spans="1:11" ht="15.75" thickBot="1" x14ac:dyDescent="0.3">
      <c r="A19" s="21"/>
      <c r="B19" s="38"/>
      <c r="C19" s="38"/>
      <c r="D19" s="8"/>
      <c r="E19" s="8"/>
      <c r="F19" s="8"/>
      <c r="G19" s="8"/>
      <c r="H19" s="29"/>
      <c r="I19" s="29"/>
      <c r="J19" s="30"/>
      <c r="K19" s="31"/>
    </row>
    <row r="20" spans="1:11" ht="15.75" thickBot="1" x14ac:dyDescent="0.3">
      <c r="A20" s="73" t="s">
        <v>0</v>
      </c>
      <c r="B20" s="87" t="s">
        <v>45</v>
      </c>
      <c r="C20" s="88"/>
      <c r="D20" s="89" t="s">
        <v>1</v>
      </c>
      <c r="E20" s="89" t="s">
        <v>17</v>
      </c>
      <c r="F20" s="89" t="s">
        <v>26</v>
      </c>
      <c r="G20" s="73" t="s">
        <v>2</v>
      </c>
      <c r="H20" s="76" t="s">
        <v>6</v>
      </c>
      <c r="I20" s="77"/>
      <c r="J20" s="78" t="s">
        <v>20</v>
      </c>
      <c r="K20" s="78" t="s">
        <v>21</v>
      </c>
    </row>
    <row r="21" spans="1:11" x14ac:dyDescent="0.25">
      <c r="A21" s="86"/>
      <c r="B21" s="73" t="s">
        <v>3</v>
      </c>
      <c r="C21" s="73" t="s">
        <v>4</v>
      </c>
      <c r="D21" s="90"/>
      <c r="E21" s="90"/>
      <c r="F21" s="90"/>
      <c r="G21" s="74"/>
      <c r="H21" s="84" t="s">
        <v>5</v>
      </c>
      <c r="I21" s="84" t="s">
        <v>15</v>
      </c>
      <c r="J21" s="79"/>
      <c r="K21" s="81"/>
    </row>
    <row r="22" spans="1:11" ht="15.75" thickBot="1" x14ac:dyDescent="0.3">
      <c r="A22" s="83"/>
      <c r="B22" s="83"/>
      <c r="C22" s="83"/>
      <c r="D22" s="91"/>
      <c r="E22" s="91"/>
      <c r="F22" s="91"/>
      <c r="G22" s="75"/>
      <c r="H22" s="82"/>
      <c r="I22" s="85"/>
      <c r="J22" s="80"/>
      <c r="K22" s="82"/>
    </row>
    <row r="23" spans="1:11" ht="43.5" thickBot="1" x14ac:dyDescent="0.3">
      <c r="A23" s="44">
        <v>1</v>
      </c>
      <c r="B23" s="44" t="s">
        <v>46</v>
      </c>
      <c r="C23" s="22" t="s">
        <v>35</v>
      </c>
      <c r="D23" s="44" t="s">
        <v>41</v>
      </c>
      <c r="E23" s="45" t="s">
        <v>42</v>
      </c>
      <c r="F23" s="44">
        <v>16</v>
      </c>
      <c r="G23" s="44" t="s">
        <v>43</v>
      </c>
      <c r="H23" s="44">
        <v>35</v>
      </c>
      <c r="I23" s="44">
        <v>0</v>
      </c>
      <c r="J23" s="51">
        <v>41592</v>
      </c>
      <c r="K23" s="51">
        <v>92700</v>
      </c>
    </row>
    <row r="24" spans="1:11" ht="15.75" customHeight="1" thickBot="1" x14ac:dyDescent="0.3">
      <c r="A24" s="53">
        <f>SUM(A23:A23)</f>
        <v>1</v>
      </c>
      <c r="B24" s="67" t="s">
        <v>10</v>
      </c>
      <c r="C24" s="68"/>
      <c r="D24" s="68"/>
      <c r="E24" s="69"/>
      <c r="F24" s="22">
        <f>+F23</f>
        <v>16</v>
      </c>
      <c r="G24" s="23"/>
      <c r="H24" s="22">
        <f>+H23</f>
        <v>35</v>
      </c>
      <c r="I24" s="22">
        <f t="shared" ref="I24:K24" si="0">+I23</f>
        <v>0</v>
      </c>
      <c r="J24" s="40">
        <f t="shared" si="0"/>
        <v>41592</v>
      </c>
      <c r="K24" s="40">
        <f t="shared" si="0"/>
        <v>92700</v>
      </c>
    </row>
    <row r="25" spans="1:11" ht="15.75" thickBot="1" x14ac:dyDescent="0.3">
      <c r="A25" s="62" t="s">
        <v>9</v>
      </c>
      <c r="B25" s="63"/>
      <c r="C25" s="63"/>
      <c r="D25" s="63"/>
      <c r="E25" s="63"/>
      <c r="F25" s="63"/>
      <c r="G25" s="63"/>
      <c r="H25" s="39"/>
      <c r="I25" s="27"/>
      <c r="J25" s="40">
        <f>+J24</f>
        <v>41592</v>
      </c>
      <c r="K25" s="40">
        <f>+K24*1.1</f>
        <v>101970.00000000001</v>
      </c>
    </row>
    <row r="26" spans="1:11" ht="15.75" thickBot="1" x14ac:dyDescent="0.3">
      <c r="A26" s="64" t="s">
        <v>29</v>
      </c>
      <c r="B26" s="65"/>
      <c r="C26" s="65"/>
      <c r="D26" s="65"/>
      <c r="E26" s="65"/>
      <c r="F26" s="65"/>
      <c r="G26" s="65"/>
      <c r="H26" s="28"/>
      <c r="I26" s="28"/>
      <c r="J26" s="71">
        <f>+K25+J25</f>
        <v>143562</v>
      </c>
      <c r="K26" s="63"/>
    </row>
    <row r="27" spans="1:11" x14ac:dyDescent="0.25">
      <c r="A27" s="15"/>
      <c r="B27" s="3"/>
      <c r="C27" s="3"/>
      <c r="D27" s="3"/>
      <c r="E27" s="3"/>
      <c r="F27" s="3"/>
      <c r="G27" s="3"/>
      <c r="H27" s="29"/>
      <c r="I27" s="29"/>
      <c r="J27" s="30"/>
      <c r="K27" s="31"/>
    </row>
    <row r="28" spans="1:11" x14ac:dyDescent="0.25">
      <c r="A28" s="15"/>
      <c r="B28" s="3"/>
      <c r="C28" s="3"/>
      <c r="D28" s="3"/>
      <c r="E28" s="3"/>
      <c r="F28" s="3"/>
      <c r="G28" s="3"/>
      <c r="H28" s="29"/>
      <c r="I28" s="29"/>
      <c r="J28" s="30"/>
      <c r="K28" s="31"/>
    </row>
    <row r="29" spans="1:11" x14ac:dyDescent="0.25">
      <c r="A29" s="7"/>
      <c r="B29" s="8"/>
      <c r="C29" s="8"/>
      <c r="D29" s="8"/>
      <c r="E29" s="8"/>
      <c r="F29" s="8"/>
      <c r="G29" s="8"/>
      <c r="H29" s="32"/>
      <c r="I29" s="33"/>
      <c r="J29" s="34"/>
      <c r="K29" s="35"/>
    </row>
    <row r="30" spans="1:11" x14ac:dyDescent="0.25">
      <c r="B30" s="6"/>
      <c r="D30" s="72" t="s">
        <v>22</v>
      </c>
      <c r="E30" s="72"/>
      <c r="F30" s="72"/>
      <c r="G30" s="72"/>
      <c r="H30" s="72"/>
      <c r="I30" s="36"/>
    </row>
    <row r="31" spans="1:11" x14ac:dyDescent="0.25">
      <c r="B31" s="6"/>
      <c r="D31" s="19"/>
      <c r="E31" s="19"/>
      <c r="F31" s="19"/>
      <c r="G31" s="19"/>
      <c r="H31" s="19"/>
      <c r="I31" s="36"/>
    </row>
    <row r="32" spans="1:11" ht="15" customHeight="1" x14ac:dyDescent="0.25">
      <c r="A32" s="5" t="s">
        <v>13</v>
      </c>
      <c r="B32" s="5"/>
      <c r="C32" s="18">
        <v>0</v>
      </c>
      <c r="E32" s="66" t="s">
        <v>31</v>
      </c>
      <c r="F32" s="66"/>
      <c r="G32" s="4">
        <f>+J13+J24</f>
        <v>128107</v>
      </c>
      <c r="H32" s="36"/>
      <c r="I32" s="36"/>
      <c r="J32" t="s">
        <v>12</v>
      </c>
    </row>
    <row r="33" spans="1:12" ht="15" customHeight="1" x14ac:dyDescent="0.25">
      <c r="A33" s="70" t="s">
        <v>7</v>
      </c>
      <c r="B33" s="70"/>
      <c r="C33" s="18">
        <v>0</v>
      </c>
      <c r="E33" s="54" t="s">
        <v>32</v>
      </c>
      <c r="F33" s="15"/>
      <c r="G33" s="4">
        <f>+K14+K25</f>
        <v>235818</v>
      </c>
      <c r="H33" s="36"/>
      <c r="I33" s="36"/>
      <c r="L33" s="58">
        <f>+J26+174059</f>
        <v>317621</v>
      </c>
    </row>
    <row r="34" spans="1:12" x14ac:dyDescent="0.25">
      <c r="A34" s="5" t="s">
        <v>23</v>
      </c>
      <c r="B34" s="3"/>
      <c r="C34" s="24">
        <v>0</v>
      </c>
      <c r="G34" s="3"/>
      <c r="H34" s="36"/>
      <c r="I34" s="36"/>
    </row>
    <row r="35" spans="1:12" x14ac:dyDescent="0.25">
      <c r="A35" s="70" t="s">
        <v>40</v>
      </c>
      <c r="B35" s="70"/>
      <c r="C35" s="24">
        <v>3</v>
      </c>
      <c r="G35" s="3"/>
      <c r="H35" s="36"/>
      <c r="I35" s="36"/>
    </row>
    <row r="36" spans="1:12" x14ac:dyDescent="0.25">
      <c r="A36" s="5" t="s">
        <v>24</v>
      </c>
      <c r="B36" s="3"/>
      <c r="C36" s="24">
        <f>+F13+F24</f>
        <v>48</v>
      </c>
      <c r="F36" s="16"/>
      <c r="G36" s="3"/>
      <c r="H36" s="36"/>
      <c r="I36" s="36"/>
    </row>
    <row r="37" spans="1:12" x14ac:dyDescent="0.25">
      <c r="A37" s="5" t="s">
        <v>8</v>
      </c>
      <c r="B37" s="5"/>
      <c r="C37" s="37">
        <f>+H13+H24</f>
        <v>97</v>
      </c>
      <c r="E37" s="61" t="s">
        <v>25</v>
      </c>
      <c r="F37" s="61"/>
      <c r="G37" s="10">
        <f>+G33+G32</f>
        <v>363925</v>
      </c>
      <c r="H37" s="36"/>
      <c r="I37" s="36"/>
    </row>
    <row r="38" spans="1:12" ht="15.75" thickBot="1" x14ac:dyDescent="0.3">
      <c r="A38" s="5" t="s">
        <v>49</v>
      </c>
      <c r="B38" s="5"/>
      <c r="C38" s="37">
        <f>+I13+I24</f>
        <v>0</v>
      </c>
      <c r="H38" s="36"/>
      <c r="I38" s="36"/>
    </row>
    <row r="39" spans="1:12" x14ac:dyDescent="0.25">
      <c r="B39" s="11" t="s">
        <v>16</v>
      </c>
      <c r="C39" s="43">
        <f>+C38+C37</f>
        <v>97</v>
      </c>
      <c r="H39" s="36"/>
      <c r="I39" s="36"/>
    </row>
    <row r="42" spans="1:12" x14ac:dyDescent="0.25">
      <c r="C42" s="47" t="s">
        <v>28</v>
      </c>
      <c r="D42" s="46"/>
    </row>
    <row r="44" spans="1:12" x14ac:dyDescent="0.25">
      <c r="B44" s="5" t="s">
        <v>40</v>
      </c>
      <c r="C44" s="57">
        <v>3</v>
      </c>
      <c r="D44" s="5" t="s">
        <v>18</v>
      </c>
      <c r="E44" s="3">
        <v>97</v>
      </c>
    </row>
    <row r="45" spans="1:12" x14ac:dyDescent="0.25">
      <c r="B45" s="5"/>
      <c r="C45" s="9"/>
      <c r="D45" s="5" t="s">
        <v>27</v>
      </c>
      <c r="E45" s="3">
        <v>0</v>
      </c>
    </row>
    <row r="46" spans="1:12" x14ac:dyDescent="0.25">
      <c r="B46" s="5"/>
      <c r="C46" s="9"/>
      <c r="D46" s="5" t="s">
        <v>12</v>
      </c>
      <c r="E46" s="3"/>
    </row>
    <row r="47" spans="1:12" x14ac:dyDescent="0.25">
      <c r="E47" s="3"/>
    </row>
  </sheetData>
  <mergeCells count="44">
    <mergeCell ref="A1:I1"/>
    <mergeCell ref="A2:I2"/>
    <mergeCell ref="A4:I4"/>
    <mergeCell ref="A6:K6"/>
    <mergeCell ref="A8:A10"/>
    <mergeCell ref="B8:C8"/>
    <mergeCell ref="D8:D10"/>
    <mergeCell ref="E8:E10"/>
    <mergeCell ref="F8:F10"/>
    <mergeCell ref="G8:G10"/>
    <mergeCell ref="H8:I8"/>
    <mergeCell ref="J8:J10"/>
    <mergeCell ref="K8:K10"/>
    <mergeCell ref="B9:B10"/>
    <mergeCell ref="C9:C10"/>
    <mergeCell ref="H9:H10"/>
    <mergeCell ref="I9:I10"/>
    <mergeCell ref="A14:G14"/>
    <mergeCell ref="A15:G15"/>
    <mergeCell ref="J15:K15"/>
    <mergeCell ref="A18:C18"/>
    <mergeCell ref="B13:E13"/>
    <mergeCell ref="B21:B22"/>
    <mergeCell ref="C21:C22"/>
    <mergeCell ref="H21:H22"/>
    <mergeCell ref="I21:I22"/>
    <mergeCell ref="A20:A22"/>
    <mergeCell ref="B20:C20"/>
    <mergeCell ref="D20:D22"/>
    <mergeCell ref="E20:E22"/>
    <mergeCell ref="F20:F22"/>
    <mergeCell ref="J26:K26"/>
    <mergeCell ref="D30:H30"/>
    <mergeCell ref="G20:G22"/>
    <mergeCell ref="H20:I20"/>
    <mergeCell ref="J20:J22"/>
    <mergeCell ref="K20:K22"/>
    <mergeCell ref="E37:F37"/>
    <mergeCell ref="A25:G25"/>
    <mergeCell ref="A26:G26"/>
    <mergeCell ref="E32:F32"/>
    <mergeCell ref="B24:E24"/>
    <mergeCell ref="A35:B35"/>
    <mergeCell ref="A33:B33"/>
  </mergeCells>
  <pageMargins left="0.51181102362204722" right="0.23622047244094491" top="0.43307086614173229" bottom="0.35433070866141736" header="0.31496062992125984" footer="0.31496062992125984"/>
  <pageSetup scale="80" orientation="landscape" r:id="rId1"/>
  <rowBreaks count="1" manualBreakCount="1">
    <brk id="28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7"/>
  <sheetViews>
    <sheetView workbookViewId="0">
      <selection activeCell="H19" sqref="H19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7.5703125" customWidth="1"/>
    <col min="4" max="4" width="19.42578125" customWidth="1"/>
    <col min="6" max="6" width="7.7109375" customWidth="1"/>
    <col min="7" max="7" width="19.42578125" customWidth="1"/>
    <col min="8" max="8" width="9.140625" customWidth="1"/>
    <col min="9" max="9" width="10.140625" customWidth="1"/>
    <col min="10" max="10" width="11.85546875" customWidth="1"/>
    <col min="11" max="11" width="13.5703125" customWidth="1"/>
  </cols>
  <sheetData>
    <row r="1" spans="1:11" x14ac:dyDescent="0.25">
      <c r="A1" s="99" t="s">
        <v>11</v>
      </c>
      <c r="B1" s="99"/>
      <c r="C1" s="99"/>
      <c r="D1" s="99"/>
      <c r="E1" s="99"/>
      <c r="F1" s="99"/>
      <c r="G1" s="99"/>
      <c r="H1" s="99"/>
      <c r="I1" s="99"/>
    </row>
    <row r="2" spans="1:11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</row>
    <row r="3" spans="1:11" ht="15.75" x14ac:dyDescent="0.25">
      <c r="A3" s="105" t="s">
        <v>33</v>
      </c>
      <c r="B3" s="105"/>
      <c r="C3" s="105"/>
      <c r="D3" s="105"/>
      <c r="E3" s="105"/>
      <c r="F3" s="105"/>
      <c r="G3" s="105"/>
      <c r="H3" s="105"/>
      <c r="I3" s="105"/>
    </row>
    <row r="4" spans="1:11" x14ac:dyDescent="0.25">
      <c r="A4" s="106"/>
      <c r="B4" s="106"/>
      <c r="C4" s="106"/>
      <c r="D4" s="106"/>
      <c r="E4" s="106"/>
      <c r="F4" s="106"/>
      <c r="G4" s="106"/>
      <c r="H4" s="106"/>
      <c r="I4" s="106"/>
    </row>
    <row r="7" spans="1:11" ht="72" customHeight="1" x14ac:dyDescent="0.25">
      <c r="B7" s="104" t="s">
        <v>51</v>
      </c>
      <c r="C7" s="104"/>
      <c r="D7" s="104"/>
      <c r="E7" s="104"/>
      <c r="F7" s="104"/>
      <c r="G7" s="104"/>
      <c r="H7" s="104"/>
      <c r="I7" s="104"/>
      <c r="J7" s="104"/>
      <c r="K7" s="104"/>
    </row>
  </sheetData>
  <mergeCells count="5">
    <mergeCell ref="B7:K7"/>
    <mergeCell ref="A1:I1"/>
    <mergeCell ref="A2:I2"/>
    <mergeCell ref="A3:I3"/>
    <mergeCell ref="A4:I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1E370-F768-4ECF-9EB7-BA1D6BB36756}">
  <dimension ref="A1:K52"/>
  <sheetViews>
    <sheetView tabSelected="1" topLeftCell="A22" workbookViewId="0">
      <selection activeCell="C10" sqref="C10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4.5703125" customWidth="1"/>
    <col min="4" max="4" width="19.42578125" customWidth="1"/>
    <col min="6" max="6" width="7.7109375" customWidth="1"/>
    <col min="7" max="7" width="17.140625" customWidth="1"/>
    <col min="8" max="8" width="9.140625" customWidth="1"/>
    <col min="9" max="9" width="10.140625" customWidth="1"/>
    <col min="10" max="10" width="11.85546875" customWidth="1"/>
    <col min="11" max="11" width="13.5703125" customWidth="1"/>
  </cols>
  <sheetData>
    <row r="1" spans="1:11" x14ac:dyDescent="0.25">
      <c r="A1" s="99" t="s">
        <v>11</v>
      </c>
      <c r="B1" s="99"/>
      <c r="C1" s="99"/>
      <c r="D1" s="99"/>
      <c r="E1" s="99"/>
      <c r="F1" s="99"/>
      <c r="G1" s="99"/>
      <c r="H1" s="99"/>
      <c r="I1" s="99"/>
    </row>
    <row r="2" spans="1:11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</row>
    <row r="3" spans="1:11" ht="15.75" x14ac:dyDescent="0.25">
      <c r="A3" s="105" t="s">
        <v>34</v>
      </c>
      <c r="B3" s="105"/>
      <c r="C3" s="105"/>
      <c r="D3" s="105"/>
      <c r="E3" s="105"/>
      <c r="F3" s="105"/>
      <c r="G3" s="105"/>
      <c r="H3" s="105"/>
      <c r="I3" s="105"/>
    </row>
    <row r="4" spans="1:11" x14ac:dyDescent="0.25">
      <c r="A4" s="106"/>
      <c r="B4" s="106"/>
      <c r="C4" s="106"/>
      <c r="D4" s="106"/>
      <c r="E4" s="106"/>
      <c r="F4" s="106"/>
      <c r="G4" s="106"/>
      <c r="H4" s="106"/>
      <c r="I4" s="106"/>
    </row>
    <row r="5" spans="1:11" x14ac:dyDescent="0.25">
      <c r="D5" s="8"/>
      <c r="E5" s="8"/>
      <c r="F5" s="8"/>
      <c r="G5" s="8"/>
      <c r="H5" s="29"/>
      <c r="I5" s="29"/>
      <c r="J5" s="30"/>
      <c r="K5" s="31"/>
    </row>
    <row r="6" spans="1:11" ht="15.75" thickBot="1" x14ac:dyDescent="0.3">
      <c r="A6" s="66" t="s">
        <v>44</v>
      </c>
      <c r="B6" s="98"/>
      <c r="C6" s="98"/>
      <c r="D6" s="8"/>
      <c r="E6" s="8"/>
      <c r="F6" s="8"/>
      <c r="G6" s="8"/>
      <c r="H6" s="29"/>
      <c r="I6" s="29"/>
      <c r="J6" s="30"/>
      <c r="K6" s="31"/>
    </row>
    <row r="7" spans="1:11" ht="15.75" thickBot="1" x14ac:dyDescent="0.3">
      <c r="A7" s="73" t="s">
        <v>0</v>
      </c>
      <c r="B7" s="87" t="s">
        <v>45</v>
      </c>
      <c r="C7" s="88"/>
      <c r="D7" s="89" t="s">
        <v>1</v>
      </c>
      <c r="E7" s="89" t="s">
        <v>17</v>
      </c>
      <c r="F7" s="89" t="s">
        <v>26</v>
      </c>
      <c r="G7" s="73" t="s">
        <v>2</v>
      </c>
      <c r="H7" s="76" t="s">
        <v>6</v>
      </c>
      <c r="I7" s="77"/>
      <c r="J7" s="78" t="s">
        <v>20</v>
      </c>
      <c r="K7" s="78" t="s">
        <v>21</v>
      </c>
    </row>
    <row r="8" spans="1:11" x14ac:dyDescent="0.25">
      <c r="A8" s="86"/>
      <c r="B8" s="73" t="s">
        <v>3</v>
      </c>
      <c r="C8" s="73" t="s">
        <v>4</v>
      </c>
      <c r="D8" s="90"/>
      <c r="E8" s="90"/>
      <c r="F8" s="90"/>
      <c r="G8" s="74"/>
      <c r="H8" s="84" t="s">
        <v>5</v>
      </c>
      <c r="I8" s="84" t="s">
        <v>15</v>
      </c>
      <c r="J8" s="79"/>
      <c r="K8" s="81"/>
    </row>
    <row r="9" spans="1:11" ht="15.75" thickBot="1" x14ac:dyDescent="0.3">
      <c r="A9" s="83"/>
      <c r="B9" s="83"/>
      <c r="C9" s="83"/>
      <c r="D9" s="91"/>
      <c r="E9" s="91"/>
      <c r="F9" s="91"/>
      <c r="G9" s="75"/>
      <c r="H9" s="82"/>
      <c r="I9" s="85"/>
      <c r="J9" s="80"/>
      <c r="K9" s="82"/>
    </row>
    <row r="10" spans="1:11" ht="62.25" customHeight="1" thickBot="1" x14ac:dyDescent="0.3">
      <c r="A10" s="44">
        <v>1</v>
      </c>
      <c r="B10" s="44" t="s">
        <v>55</v>
      </c>
      <c r="C10" s="59" t="s">
        <v>52</v>
      </c>
      <c r="D10" s="44" t="s">
        <v>41</v>
      </c>
      <c r="E10" s="45" t="s">
        <v>53</v>
      </c>
      <c r="F10" s="44">
        <v>24</v>
      </c>
      <c r="G10" s="44" t="s">
        <v>54</v>
      </c>
      <c r="H10" s="44">
        <v>3</v>
      </c>
      <c r="I10" s="44">
        <v>28</v>
      </c>
      <c r="J10" s="51">
        <v>51299</v>
      </c>
      <c r="K10" s="51">
        <v>111600</v>
      </c>
    </row>
    <row r="11" spans="1:11" ht="15.75" thickBot="1" x14ac:dyDescent="0.3">
      <c r="A11" s="53">
        <f>SUM(A10:A10)</f>
        <v>1</v>
      </c>
      <c r="B11" s="67" t="s">
        <v>10</v>
      </c>
      <c r="C11" s="68"/>
      <c r="D11" s="68"/>
      <c r="E11" s="69"/>
      <c r="F11" s="22">
        <f>+F10</f>
        <v>24</v>
      </c>
      <c r="G11" s="23"/>
      <c r="H11" s="22">
        <f>+H10</f>
        <v>3</v>
      </c>
      <c r="I11" s="22">
        <f t="shared" ref="I11:K11" si="0">+I10</f>
        <v>28</v>
      </c>
      <c r="J11" s="40">
        <f t="shared" si="0"/>
        <v>51299</v>
      </c>
      <c r="K11" s="40">
        <f t="shared" si="0"/>
        <v>111600</v>
      </c>
    </row>
    <row r="12" spans="1:11" ht="15.75" thickBot="1" x14ac:dyDescent="0.3">
      <c r="A12" s="62" t="s">
        <v>9</v>
      </c>
      <c r="B12" s="63"/>
      <c r="C12" s="63"/>
      <c r="D12" s="63"/>
      <c r="E12" s="63"/>
      <c r="F12" s="63"/>
      <c r="G12" s="63"/>
      <c r="H12" s="39"/>
      <c r="I12" s="27"/>
      <c r="J12" s="40">
        <f>+J11</f>
        <v>51299</v>
      </c>
      <c r="K12" s="40">
        <f>+K11*1.1</f>
        <v>122760.00000000001</v>
      </c>
    </row>
    <row r="13" spans="1:11" ht="15.75" thickBot="1" x14ac:dyDescent="0.3">
      <c r="A13" s="64" t="s">
        <v>29</v>
      </c>
      <c r="B13" s="65"/>
      <c r="C13" s="65"/>
      <c r="D13" s="65"/>
      <c r="E13" s="65"/>
      <c r="F13" s="65"/>
      <c r="G13" s="65"/>
      <c r="H13" s="28"/>
      <c r="I13" s="28"/>
      <c r="J13" s="71">
        <f>+K12+J12</f>
        <v>174059</v>
      </c>
      <c r="K13" s="63"/>
    </row>
    <row r="14" spans="1:11" x14ac:dyDescent="0.25">
      <c r="A14" s="15"/>
      <c r="B14" s="3"/>
      <c r="C14" s="3"/>
      <c r="D14" s="3"/>
      <c r="E14" s="3"/>
      <c r="F14" s="3"/>
      <c r="G14" s="3"/>
      <c r="H14" s="29"/>
      <c r="I14" s="29"/>
      <c r="J14" s="30"/>
      <c r="K14" s="31"/>
    </row>
    <row r="15" spans="1:11" x14ac:dyDescent="0.25">
      <c r="A15" s="70" t="s">
        <v>57</v>
      </c>
      <c r="B15" s="70"/>
      <c r="C15" s="60">
        <v>1</v>
      </c>
      <c r="D15" s="19"/>
      <c r="E15" s="19"/>
      <c r="F15" s="19"/>
      <c r="G15" s="19"/>
      <c r="H15" s="19"/>
      <c r="I15" s="36"/>
    </row>
    <row r="16" spans="1:11" x14ac:dyDescent="0.25">
      <c r="A16" s="5" t="s">
        <v>13</v>
      </c>
      <c r="B16" s="5"/>
      <c r="C16" s="18">
        <v>0</v>
      </c>
      <c r="E16" s="66" t="s">
        <v>31</v>
      </c>
      <c r="F16" s="66"/>
      <c r="G16" s="4"/>
      <c r="H16" s="107">
        <f>+J11</f>
        <v>51299</v>
      </c>
      <c r="I16" s="108"/>
      <c r="J16" t="s">
        <v>12</v>
      </c>
    </row>
    <row r="17" spans="1:9" x14ac:dyDescent="0.25">
      <c r="A17" s="70" t="s">
        <v>7</v>
      </c>
      <c r="B17" s="70"/>
      <c r="C17" s="18">
        <v>0</v>
      </c>
      <c r="E17" s="54" t="s">
        <v>32</v>
      </c>
      <c r="F17" s="15"/>
      <c r="G17" s="4"/>
      <c r="H17" s="107">
        <f>+K12</f>
        <v>122760.00000000001</v>
      </c>
      <c r="I17" s="108"/>
    </row>
    <row r="18" spans="1:9" x14ac:dyDescent="0.25">
      <c r="A18" s="5" t="s">
        <v>23</v>
      </c>
      <c r="B18" s="3"/>
      <c r="C18" s="24">
        <v>0</v>
      </c>
      <c r="G18" s="3"/>
      <c r="H18" s="18"/>
      <c r="I18" s="18"/>
    </row>
    <row r="19" spans="1:9" x14ac:dyDescent="0.25">
      <c r="A19" s="5" t="s">
        <v>24</v>
      </c>
      <c r="B19" s="3"/>
      <c r="C19" s="24">
        <v>24</v>
      </c>
      <c r="F19" s="16"/>
      <c r="G19" s="3"/>
      <c r="H19" s="18"/>
      <c r="I19" s="18"/>
    </row>
    <row r="20" spans="1:9" x14ac:dyDescent="0.25">
      <c r="A20" s="5" t="s">
        <v>8</v>
      </c>
      <c r="B20" s="5"/>
      <c r="C20" s="37">
        <v>3</v>
      </c>
      <c r="E20" s="61" t="s">
        <v>25</v>
      </c>
      <c r="F20" s="61"/>
      <c r="G20" s="10"/>
      <c r="H20" s="107">
        <f>+H16+H17</f>
        <v>174059</v>
      </c>
      <c r="I20" s="108"/>
    </row>
    <row r="21" spans="1:9" ht="15.75" thickBot="1" x14ac:dyDescent="0.3">
      <c r="A21" s="5" t="s">
        <v>49</v>
      </c>
      <c r="B21" s="5"/>
      <c r="C21" s="37">
        <v>28</v>
      </c>
      <c r="H21" s="18"/>
      <c r="I21" s="18"/>
    </row>
    <row r="22" spans="1:9" x14ac:dyDescent="0.25">
      <c r="B22" s="11" t="s">
        <v>16</v>
      </c>
      <c r="C22" s="43">
        <f>+C21+C20</f>
        <v>31</v>
      </c>
      <c r="H22" s="36"/>
      <c r="I22" s="36"/>
    </row>
    <row r="24" spans="1:9" x14ac:dyDescent="0.25">
      <c r="C24" s="109" t="s">
        <v>56</v>
      </c>
      <c r="D24" s="109"/>
    </row>
    <row r="26" spans="1:9" x14ac:dyDescent="0.25">
      <c r="B26" s="3" t="s">
        <v>57</v>
      </c>
      <c r="C26" s="16">
        <v>1</v>
      </c>
      <c r="D26" s="3" t="s">
        <v>18</v>
      </c>
      <c r="E26" s="9">
        <v>3</v>
      </c>
      <c r="F26" s="3"/>
      <c r="G26" s="3"/>
      <c r="H26" s="3"/>
      <c r="I26" s="3"/>
    </row>
    <row r="27" spans="1:9" x14ac:dyDescent="0.25">
      <c r="D27" s="3" t="s">
        <v>27</v>
      </c>
      <c r="E27" s="9">
        <v>28</v>
      </c>
      <c r="F27" s="3"/>
      <c r="G27" s="3"/>
      <c r="H27" s="3"/>
      <c r="I27" s="3"/>
    </row>
    <row r="28" spans="1:9" x14ac:dyDescent="0.25">
      <c r="D28" s="3"/>
      <c r="E28" s="3"/>
      <c r="F28" s="3"/>
      <c r="G28" s="3"/>
      <c r="H28" s="3"/>
      <c r="I28" s="3"/>
    </row>
    <row r="29" spans="1:9" x14ac:dyDescent="0.25">
      <c r="D29" s="3"/>
      <c r="E29" s="3"/>
      <c r="F29" s="3"/>
      <c r="G29" s="3"/>
      <c r="H29" s="3"/>
      <c r="I29" s="3"/>
    </row>
    <row r="30" spans="1:9" x14ac:dyDescent="0.25">
      <c r="D30" s="3"/>
      <c r="E30" s="3"/>
      <c r="F30" s="3"/>
      <c r="G30" s="3"/>
      <c r="H30" s="3"/>
      <c r="I30" s="3"/>
    </row>
    <row r="31" spans="1:9" x14ac:dyDescent="0.25">
      <c r="D31" s="3"/>
      <c r="E31" s="3"/>
      <c r="F31" s="3"/>
      <c r="G31" s="3"/>
      <c r="H31" s="3"/>
      <c r="I31" s="3"/>
    </row>
    <row r="32" spans="1:9" x14ac:dyDescent="0.25">
      <c r="D32" s="3"/>
      <c r="E32" s="3"/>
      <c r="F32" s="3"/>
      <c r="G32" s="3"/>
      <c r="H32" s="3"/>
      <c r="I32" s="3"/>
    </row>
    <row r="33" spans="4:9" x14ac:dyDescent="0.25">
      <c r="D33" s="3"/>
      <c r="E33" s="3"/>
      <c r="F33" s="3"/>
      <c r="G33" s="3"/>
      <c r="H33" s="3"/>
      <c r="I33" s="3"/>
    </row>
    <row r="34" spans="4:9" x14ac:dyDescent="0.25">
      <c r="D34" s="3"/>
      <c r="E34" s="3"/>
      <c r="F34" s="3"/>
      <c r="G34" s="3"/>
      <c r="H34" s="3"/>
      <c r="I34" s="3"/>
    </row>
    <row r="35" spans="4:9" x14ac:dyDescent="0.25">
      <c r="D35" s="3"/>
      <c r="E35" s="3"/>
      <c r="F35" s="3"/>
      <c r="G35" s="3"/>
      <c r="H35" s="3"/>
      <c r="I35" s="3"/>
    </row>
    <row r="36" spans="4:9" x14ac:dyDescent="0.25">
      <c r="D36" s="3"/>
      <c r="E36" s="3"/>
      <c r="F36" s="3"/>
      <c r="G36" s="3"/>
      <c r="H36" s="3"/>
      <c r="I36" s="3"/>
    </row>
    <row r="37" spans="4:9" x14ac:dyDescent="0.25">
      <c r="D37" s="3"/>
      <c r="E37" s="3"/>
      <c r="F37" s="3"/>
      <c r="G37" s="3"/>
      <c r="H37" s="3"/>
      <c r="I37" s="3"/>
    </row>
    <row r="38" spans="4:9" x14ac:dyDescent="0.25">
      <c r="D38" s="3"/>
      <c r="E38" s="3"/>
      <c r="F38" s="3"/>
      <c r="G38" s="3"/>
      <c r="H38" s="3"/>
      <c r="I38" s="3"/>
    </row>
    <row r="39" spans="4:9" x14ac:dyDescent="0.25">
      <c r="D39" s="3"/>
      <c r="E39" s="3"/>
      <c r="F39" s="3"/>
      <c r="G39" s="3"/>
      <c r="H39" s="3"/>
      <c r="I39" s="3"/>
    </row>
    <row r="40" spans="4:9" x14ac:dyDescent="0.25">
      <c r="D40" s="3"/>
      <c r="E40" s="3"/>
      <c r="F40" s="3"/>
      <c r="G40" s="3"/>
      <c r="H40" s="3"/>
      <c r="I40" s="3"/>
    </row>
    <row r="41" spans="4:9" x14ac:dyDescent="0.25">
      <c r="D41" s="3"/>
      <c r="E41" s="3"/>
      <c r="F41" s="3"/>
      <c r="G41" s="3"/>
      <c r="H41" s="3"/>
      <c r="I41" s="3"/>
    </row>
    <row r="42" spans="4:9" x14ac:dyDescent="0.25">
      <c r="D42" s="3"/>
      <c r="E42" s="3"/>
      <c r="F42" s="3"/>
      <c r="G42" s="3"/>
      <c r="H42" s="3"/>
      <c r="I42" s="3"/>
    </row>
    <row r="43" spans="4:9" x14ac:dyDescent="0.25">
      <c r="D43" s="3"/>
      <c r="E43" s="3"/>
      <c r="F43" s="3"/>
      <c r="G43" s="3"/>
      <c r="H43" s="3"/>
      <c r="I43" s="3"/>
    </row>
    <row r="44" spans="4:9" x14ac:dyDescent="0.25">
      <c r="D44" s="3"/>
      <c r="E44" s="3"/>
      <c r="F44" s="3"/>
      <c r="G44" s="3"/>
      <c r="H44" s="3"/>
      <c r="I44" s="3"/>
    </row>
    <row r="45" spans="4:9" x14ac:dyDescent="0.25">
      <c r="D45" s="3"/>
      <c r="E45" s="3"/>
      <c r="F45" s="3"/>
      <c r="G45" s="3"/>
      <c r="H45" s="3"/>
      <c r="I45" s="3"/>
    </row>
    <row r="46" spans="4:9" x14ac:dyDescent="0.25">
      <c r="D46" s="3"/>
      <c r="E46" s="3"/>
      <c r="F46" s="3"/>
      <c r="G46" s="3"/>
      <c r="H46" s="3"/>
      <c r="I46" s="3"/>
    </row>
    <row r="47" spans="4:9" x14ac:dyDescent="0.25">
      <c r="D47" s="3"/>
      <c r="E47" s="3"/>
      <c r="F47" s="3"/>
      <c r="G47" s="3"/>
      <c r="H47" s="3"/>
      <c r="I47" s="3"/>
    </row>
    <row r="48" spans="4:9" x14ac:dyDescent="0.25">
      <c r="D48" s="3"/>
      <c r="E48" s="3"/>
      <c r="F48" s="3"/>
      <c r="G48" s="3"/>
      <c r="H48" s="3"/>
      <c r="I48" s="3"/>
    </row>
    <row r="49" spans="4:9" x14ac:dyDescent="0.25">
      <c r="D49" s="3"/>
      <c r="E49" s="3"/>
      <c r="F49" s="3"/>
      <c r="G49" s="3"/>
      <c r="H49" s="3"/>
      <c r="I49" s="3"/>
    </row>
    <row r="50" spans="4:9" x14ac:dyDescent="0.25">
      <c r="D50" s="3"/>
      <c r="E50" s="3"/>
      <c r="F50" s="3"/>
      <c r="G50" s="3"/>
      <c r="H50" s="3"/>
      <c r="I50" s="3"/>
    </row>
    <row r="51" spans="4:9" x14ac:dyDescent="0.25">
      <c r="D51" s="3"/>
      <c r="E51" s="3"/>
      <c r="F51" s="3"/>
      <c r="G51" s="3"/>
      <c r="H51" s="3"/>
      <c r="I51" s="3"/>
    </row>
    <row r="52" spans="4:9" x14ac:dyDescent="0.25">
      <c r="D52" s="3"/>
      <c r="E52" s="3"/>
      <c r="F52" s="3"/>
      <c r="G52" s="3"/>
      <c r="H52" s="3"/>
      <c r="I52" s="3"/>
    </row>
  </sheetData>
  <mergeCells count="30">
    <mergeCell ref="E16:F16"/>
    <mergeCell ref="A17:B17"/>
    <mergeCell ref="A15:B15"/>
    <mergeCell ref="E20:F20"/>
    <mergeCell ref="B11:E11"/>
    <mergeCell ref="A12:G12"/>
    <mergeCell ref="A13:G13"/>
    <mergeCell ref="E7:E9"/>
    <mergeCell ref="F7:F9"/>
    <mergeCell ref="J13:K13"/>
    <mergeCell ref="G7:G9"/>
    <mergeCell ref="H7:I7"/>
    <mergeCell ref="J7:J9"/>
    <mergeCell ref="K7:K9"/>
    <mergeCell ref="H16:I16"/>
    <mergeCell ref="H17:I17"/>
    <mergeCell ref="H20:I20"/>
    <mergeCell ref="C24:D24"/>
    <mergeCell ref="A1:I1"/>
    <mergeCell ref="A2:I2"/>
    <mergeCell ref="A3:I3"/>
    <mergeCell ref="A4:I4"/>
    <mergeCell ref="A6:C6"/>
    <mergeCell ref="B8:B9"/>
    <mergeCell ref="C8:C9"/>
    <mergeCell ref="H8:H9"/>
    <mergeCell ref="I8:I9"/>
    <mergeCell ref="A7:A9"/>
    <mergeCell ref="B7:C7"/>
    <mergeCell ref="D7:D9"/>
  </mergeCells>
  <pageMargins left="0.25" right="0.25" top="0.75" bottom="0.7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ENERO</vt:lpstr>
      <vt:lpstr>FEBRERO</vt:lpstr>
      <vt:lpstr>MARZO</vt:lpstr>
      <vt:lpstr>ENERO!Área_de_impresión</vt:lpstr>
      <vt:lpstr>ENERO!Títulos_a_imprimir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Carmen Mestre</cp:lastModifiedBy>
  <cp:lastPrinted>2019-04-03T13:19:14Z</cp:lastPrinted>
  <dcterms:created xsi:type="dcterms:W3CDTF">2015-11-30T18:04:44Z</dcterms:created>
  <dcterms:modified xsi:type="dcterms:W3CDTF">2019-04-04T13:36:37Z</dcterms:modified>
</cp:coreProperties>
</file>