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ocuments\Transparencia\"/>
    </mc:Choice>
  </mc:AlternateContent>
  <xr:revisionPtr revIDLastSave="0" documentId="13_ncr:1_{D8B1502C-4435-4E40-9B4D-A000B96B33E4}" xr6:coauthVersionLast="47" xr6:coauthVersionMax="47" xr10:uidLastSave="{00000000-0000-0000-0000-000000000000}"/>
  <bookViews>
    <workbookView xWindow="-120" yWindow="-120" windowWidth="29040" windowHeight="15840" xr2:uid="{E15E049D-54C1-4977-8340-B903FFE92A80}"/>
  </bookViews>
  <sheets>
    <sheet name="Plantilla Ejecución " sheetId="4" r:id="rId1"/>
    <sheet name="Plantilla Ejecución  " sheetId="3" state="hidden" r:id="rId2"/>
  </sheets>
  <externalReferences>
    <externalReference r:id="rId3"/>
    <externalReference r:id="rId4"/>
  </externalReferences>
  <definedNames>
    <definedName name="_xlnm.Print_Area" localSheetId="0">'Plantilla Ejecución '!$A$1:$Q$118</definedName>
    <definedName name="_xlnm.Print_Area" localSheetId="1">'Plantilla Ejecución  '!$A$1:$R$120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'Plantilla Ejecución '!$1:$16</definedName>
    <definedName name="_xlnm.Print_Titles" localSheetId="1">'Plantilla Ejecución  '!$2:$17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98" i="4" l="1"/>
  <c r="Q92" i="4"/>
  <c r="Q91" i="4"/>
  <c r="Q90" i="4"/>
  <c r="Q89" i="4"/>
  <c r="Q88" i="4"/>
  <c r="Q87" i="4"/>
  <c r="Q83" i="4"/>
  <c r="Q82" i="4"/>
  <c r="Q81" i="4"/>
  <c r="Q80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Q78" i="4"/>
  <c r="Q76" i="4" s="1"/>
  <c r="Q77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I75" i="4"/>
  <c r="H75" i="4"/>
  <c r="G75" i="4"/>
  <c r="F75" i="4"/>
  <c r="E75" i="4"/>
  <c r="I74" i="4"/>
  <c r="H74" i="4"/>
  <c r="G74" i="4"/>
  <c r="F74" i="4"/>
  <c r="E74" i="4"/>
  <c r="Q74" i="4" s="1"/>
  <c r="I73" i="4"/>
  <c r="H73" i="4"/>
  <c r="G73" i="4"/>
  <c r="F73" i="4"/>
  <c r="F71" i="4" s="1"/>
  <c r="E73" i="4"/>
  <c r="I72" i="4"/>
  <c r="H72" i="4"/>
  <c r="G72" i="4"/>
  <c r="F72" i="4"/>
  <c r="E72" i="4"/>
  <c r="P71" i="4"/>
  <c r="O71" i="4"/>
  <c r="N71" i="4"/>
  <c r="M71" i="4"/>
  <c r="L71" i="4"/>
  <c r="K71" i="4"/>
  <c r="J71" i="4"/>
  <c r="D71" i="4"/>
  <c r="C71" i="4"/>
  <c r="I70" i="4"/>
  <c r="H70" i="4"/>
  <c r="G70" i="4"/>
  <c r="F70" i="4"/>
  <c r="E70" i="4"/>
  <c r="I69" i="4"/>
  <c r="H69" i="4"/>
  <c r="G69" i="4"/>
  <c r="F69" i="4"/>
  <c r="E69" i="4"/>
  <c r="Q68" i="4"/>
  <c r="I67" i="4"/>
  <c r="H67" i="4"/>
  <c r="G67" i="4"/>
  <c r="F67" i="4"/>
  <c r="E67" i="4"/>
  <c r="I66" i="4"/>
  <c r="H66" i="4"/>
  <c r="G66" i="4"/>
  <c r="F66" i="4"/>
  <c r="E66" i="4"/>
  <c r="I65" i="4"/>
  <c r="H65" i="4"/>
  <c r="G65" i="4"/>
  <c r="F65" i="4"/>
  <c r="E65" i="4"/>
  <c r="I64" i="4"/>
  <c r="H64" i="4"/>
  <c r="G64" i="4"/>
  <c r="F64" i="4"/>
  <c r="E64" i="4"/>
  <c r="Q63" i="4"/>
  <c r="I62" i="4"/>
  <c r="H62" i="4"/>
  <c r="G62" i="4"/>
  <c r="F62" i="4"/>
  <c r="E62" i="4"/>
  <c r="P61" i="4"/>
  <c r="O61" i="4"/>
  <c r="N61" i="4"/>
  <c r="M61" i="4"/>
  <c r="L61" i="4"/>
  <c r="K61" i="4"/>
  <c r="J61" i="4"/>
  <c r="G61" i="4"/>
  <c r="D61" i="4"/>
  <c r="C61" i="4"/>
  <c r="Q60" i="4"/>
  <c r="Q59" i="4"/>
  <c r="Q58" i="4"/>
  <c r="Q57" i="4"/>
  <c r="Q56" i="4"/>
  <c r="Q55" i="4"/>
  <c r="Q54" i="4"/>
  <c r="P53" i="4"/>
  <c r="O53" i="4"/>
  <c r="N53" i="4"/>
  <c r="M53" i="4"/>
  <c r="L53" i="4"/>
  <c r="K53" i="4"/>
  <c r="J53" i="4"/>
  <c r="I53" i="4"/>
  <c r="H53" i="4"/>
  <c r="G53" i="4"/>
  <c r="F53" i="4"/>
  <c r="E53" i="4"/>
  <c r="Q53" i="4" s="1"/>
  <c r="D53" i="4"/>
  <c r="C53" i="4"/>
  <c r="Q52" i="4"/>
  <c r="Q51" i="4"/>
  <c r="Q50" i="4"/>
  <c r="Q49" i="4"/>
  <c r="Q48" i="4"/>
  <c r="Q47" i="4"/>
  <c r="Q46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I44" i="4"/>
  <c r="H44" i="4"/>
  <c r="G44" i="4"/>
  <c r="F44" i="4"/>
  <c r="E44" i="4"/>
  <c r="Q43" i="4"/>
  <c r="I42" i="4"/>
  <c r="H42" i="4"/>
  <c r="G42" i="4"/>
  <c r="F42" i="4"/>
  <c r="E42" i="4"/>
  <c r="I41" i="4"/>
  <c r="H41" i="4"/>
  <c r="G41" i="4"/>
  <c r="F41" i="4"/>
  <c r="E41" i="4"/>
  <c r="I40" i="4"/>
  <c r="H40" i="4"/>
  <c r="G40" i="4"/>
  <c r="F40" i="4"/>
  <c r="E40" i="4"/>
  <c r="I39" i="4"/>
  <c r="H39" i="4"/>
  <c r="G39" i="4"/>
  <c r="F39" i="4"/>
  <c r="E39" i="4"/>
  <c r="I38" i="4"/>
  <c r="H38" i="4"/>
  <c r="G38" i="4"/>
  <c r="F38" i="4"/>
  <c r="E38" i="4"/>
  <c r="E35" i="4" s="1"/>
  <c r="I37" i="4"/>
  <c r="I35" i="4" s="1"/>
  <c r="H37" i="4"/>
  <c r="G37" i="4"/>
  <c r="F37" i="4"/>
  <c r="E37" i="4"/>
  <c r="I36" i="4"/>
  <c r="H36" i="4"/>
  <c r="G36" i="4"/>
  <c r="F36" i="4"/>
  <c r="E36" i="4"/>
  <c r="P35" i="4"/>
  <c r="O35" i="4"/>
  <c r="N35" i="4"/>
  <c r="M35" i="4"/>
  <c r="L35" i="4"/>
  <c r="K35" i="4"/>
  <c r="J35" i="4"/>
  <c r="D35" i="4"/>
  <c r="C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E29" i="4"/>
  <c r="I28" i="4"/>
  <c r="H28" i="4"/>
  <c r="G28" i="4"/>
  <c r="F28" i="4"/>
  <c r="E28" i="4"/>
  <c r="I27" i="4"/>
  <c r="H27" i="4"/>
  <c r="G27" i="4"/>
  <c r="F27" i="4"/>
  <c r="E27" i="4"/>
  <c r="I26" i="4"/>
  <c r="H26" i="4"/>
  <c r="H25" i="4" s="1"/>
  <c r="G26" i="4"/>
  <c r="F26" i="4"/>
  <c r="E26" i="4"/>
  <c r="P25" i="4"/>
  <c r="O25" i="4"/>
  <c r="N25" i="4"/>
  <c r="M25" i="4"/>
  <c r="L25" i="4"/>
  <c r="K25" i="4"/>
  <c r="J25" i="4"/>
  <c r="D25" i="4"/>
  <c r="C25" i="4"/>
  <c r="I24" i="4"/>
  <c r="H24" i="4"/>
  <c r="G24" i="4"/>
  <c r="F24" i="4"/>
  <c r="E24" i="4"/>
  <c r="I23" i="4"/>
  <c r="H23" i="4"/>
  <c r="G23" i="4"/>
  <c r="F23" i="4"/>
  <c r="E23" i="4"/>
  <c r="I22" i="4"/>
  <c r="H22" i="4"/>
  <c r="G22" i="4"/>
  <c r="F22" i="4"/>
  <c r="E22" i="4"/>
  <c r="I21" i="4"/>
  <c r="H21" i="4"/>
  <c r="G21" i="4"/>
  <c r="F21" i="4"/>
  <c r="E21" i="4"/>
  <c r="E19" i="4" s="1"/>
  <c r="I20" i="4"/>
  <c r="H20" i="4"/>
  <c r="G20" i="4"/>
  <c r="F20" i="4"/>
  <c r="E20" i="4"/>
  <c r="P19" i="4"/>
  <c r="P84" i="4" s="1"/>
  <c r="P99" i="4" s="1"/>
  <c r="O19" i="4"/>
  <c r="O84" i="4" s="1"/>
  <c r="O99" i="4" s="1"/>
  <c r="N19" i="4"/>
  <c r="N84" i="4" s="1"/>
  <c r="N99" i="4" s="1"/>
  <c r="M19" i="4"/>
  <c r="M18" i="4" s="1"/>
  <c r="L19" i="4"/>
  <c r="K19" i="4"/>
  <c r="K84" i="4" s="1"/>
  <c r="K99" i="4" s="1"/>
  <c r="J19" i="4"/>
  <c r="J84" i="4" s="1"/>
  <c r="J99" i="4" s="1"/>
  <c r="D19" i="4"/>
  <c r="D84" i="4" s="1"/>
  <c r="D99" i="4" s="1"/>
  <c r="C19" i="4"/>
  <c r="C84" i="4" s="1"/>
  <c r="C99" i="4" s="1"/>
  <c r="P18" i="4"/>
  <c r="O18" i="4"/>
  <c r="N18" i="4"/>
  <c r="D18" i="4"/>
  <c r="C18" i="4"/>
  <c r="C85" i="3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L84" i="4" l="1"/>
  <c r="L99" i="4" s="1"/>
  <c r="G19" i="4"/>
  <c r="Q22" i="4"/>
  <c r="G25" i="4"/>
  <c r="Q29" i="4"/>
  <c r="Q33" i="4"/>
  <c r="H71" i="4"/>
  <c r="Q36" i="4"/>
  <c r="H35" i="4"/>
  <c r="G35" i="4"/>
  <c r="F35" i="4"/>
  <c r="Q40" i="4"/>
  <c r="Q44" i="4"/>
  <c r="Q64" i="4"/>
  <c r="I61" i="4"/>
  <c r="H61" i="4"/>
  <c r="J18" i="4"/>
  <c r="F19" i="4"/>
  <c r="I19" i="4"/>
  <c r="F25" i="4"/>
  <c r="F18" i="4" s="1"/>
  <c r="I25" i="4"/>
  <c r="F61" i="4"/>
  <c r="K18" i="4"/>
  <c r="H19" i="4"/>
  <c r="H84" i="4" s="1"/>
  <c r="H99" i="4" s="1"/>
  <c r="Q37" i="4"/>
  <c r="Q75" i="4"/>
  <c r="L18" i="4"/>
  <c r="Q20" i="4"/>
  <c r="Q23" i="4"/>
  <c r="Q24" i="4"/>
  <c r="Q27" i="4"/>
  <c r="Q31" i="4"/>
  <c r="Q38" i="4"/>
  <c r="Q42" i="4"/>
  <c r="E61" i="4"/>
  <c r="Q62" i="4"/>
  <c r="Q66" i="4"/>
  <c r="E71" i="4"/>
  <c r="I71" i="4"/>
  <c r="I18" i="4" s="1"/>
  <c r="E25" i="4"/>
  <c r="E18" i="4" s="1"/>
  <c r="Q26" i="4"/>
  <c r="Q25" i="4" s="1"/>
  <c r="Q30" i="4"/>
  <c r="Q34" i="4"/>
  <c r="Q41" i="4"/>
  <c r="Q65" i="4"/>
  <c r="Q69" i="4"/>
  <c r="G71" i="4"/>
  <c r="Q28" i="4"/>
  <c r="Q32" i="4"/>
  <c r="Q39" i="4"/>
  <c r="Q67" i="4"/>
  <c r="Q70" i="4"/>
  <c r="Q73" i="4"/>
  <c r="Q72" i="4"/>
  <c r="Q71" i="4" s="1"/>
  <c r="Q21" i="4"/>
  <c r="I84" i="4"/>
  <c r="I99" i="4" s="1"/>
  <c r="M84" i="4"/>
  <c r="M99" i="4" s="1"/>
  <c r="J19" i="3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F84" i="4" l="1"/>
  <c r="F99" i="4" s="1"/>
  <c r="G18" i="4"/>
  <c r="Q35" i="4"/>
  <c r="Q61" i="4"/>
  <c r="E84" i="4"/>
  <c r="E99" i="4" s="1"/>
  <c r="Q19" i="4"/>
  <c r="H18" i="4"/>
  <c r="G84" i="4"/>
  <c r="G99" i="4" s="1"/>
  <c r="Q19" i="3"/>
  <c r="Q85" i="3"/>
  <c r="Q100" i="3" s="1"/>
  <c r="Q18" i="4" l="1"/>
  <c r="Q84" i="4"/>
  <c r="Q99" i="4" s="1"/>
</calcChain>
</file>

<file path=xl/sharedStrings.xml><?xml version="1.0" encoding="utf-8"?>
<sst xmlns="http://schemas.openxmlformats.org/spreadsheetml/2006/main" count="244" uniqueCount="122">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</sst>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4" fontId="0" fillId="0" borderId="16" xfId="1" applyNumberFormat="1" applyFont="1" applyBorder="1" applyAlignment="1">
      <alignment vertical="center"/>
    </xf>
    <xf numFmtId="4" fontId="1" fillId="0" borderId="16" xfId="1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754578</xdr:colOff>
      <xdr:row>0</xdr:row>
      <xdr:rowOff>123701</xdr:rowOff>
    </xdr:from>
    <xdr:to>
      <xdr:col>9</xdr:col>
      <xdr:colOff>1008314</xdr:colOff>
      <xdr:row>11</xdr:row>
      <xdr:rowOff>100336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6B8505D3-A26E-438F-9853-34C77CF3DE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825" y="123701"/>
          <a:ext cx="4063736" cy="211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.Plantilla%20Ejecuci&#243;n%20Presupuestaria%20para%20TRANSPARENCIA%20.Enero.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ov 30 "/>
      <sheetName val="BD"/>
      <sheetName val="1.Balance General"/>
      <sheetName val="Plantilla Ejecución "/>
      <sheetName val="Plantilla Ejecución mes"/>
      <sheetName val="Ejecución mes"/>
      <sheetName val=" Nov 15 final"/>
      <sheetName val=" Nov 15"/>
      <sheetName val="Hoja3"/>
    </sheetNames>
    <sheetDataSet>
      <sheetData sheetId="0"/>
      <sheetData sheetId="1"/>
      <sheetData sheetId="2"/>
      <sheetData sheetId="3"/>
      <sheetData sheetId="4"/>
      <sheetData sheetId="5">
        <row r="18">
          <cell r="K18">
            <v>2507297.64</v>
          </cell>
          <cell r="L18">
            <v>2457297.64</v>
          </cell>
          <cell r="M18">
            <v>2457297.64</v>
          </cell>
          <cell r="N18">
            <v>2497297.64</v>
          </cell>
          <cell r="O18">
            <v>2626508.5300000003</v>
          </cell>
        </row>
        <row r="37">
          <cell r="K37">
            <v>65000</v>
          </cell>
          <cell r="L37">
            <v>65000</v>
          </cell>
          <cell r="M37">
            <v>65000</v>
          </cell>
          <cell r="N37">
            <v>65000</v>
          </cell>
          <cell r="O37">
            <v>991018</v>
          </cell>
        </row>
        <row r="47"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54"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9">
          <cell r="K59">
            <v>372095.33</v>
          </cell>
          <cell r="L59">
            <v>364400.33</v>
          </cell>
          <cell r="M59">
            <v>364400.33</v>
          </cell>
          <cell r="N59">
            <v>372116.91000000003</v>
          </cell>
          <cell r="O59">
            <v>375409.92999999993</v>
          </cell>
        </row>
        <row r="66">
          <cell r="K66">
            <v>184563.93000000002</v>
          </cell>
          <cell r="L66">
            <v>157268.02000000002</v>
          </cell>
          <cell r="M66">
            <v>189993.19999999998</v>
          </cell>
          <cell r="N66">
            <v>234772.44</v>
          </cell>
          <cell r="O66">
            <v>154948.35999999999</v>
          </cell>
        </row>
        <row r="76"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80">
          <cell r="K80">
            <v>135175</v>
          </cell>
          <cell r="L80">
            <v>176931.8</v>
          </cell>
          <cell r="M80">
            <v>257858</v>
          </cell>
          <cell r="N80">
            <v>0</v>
          </cell>
          <cell r="O80">
            <v>416505.61</v>
          </cell>
        </row>
        <row r="84">
          <cell r="K84">
            <v>0</v>
          </cell>
          <cell r="L84">
            <v>45000</v>
          </cell>
          <cell r="M84">
            <v>0</v>
          </cell>
          <cell r="N84">
            <v>0</v>
          </cell>
          <cell r="O84">
            <v>0</v>
          </cell>
        </row>
        <row r="88">
          <cell r="K88">
            <v>0</v>
          </cell>
          <cell r="L88">
            <v>0</v>
          </cell>
          <cell r="M88">
            <v>163000</v>
          </cell>
          <cell r="N88">
            <v>0</v>
          </cell>
          <cell r="O88">
            <v>0</v>
          </cell>
        </row>
        <row r="94">
          <cell r="K94">
            <v>347878.59</v>
          </cell>
          <cell r="L94">
            <v>337812.88</v>
          </cell>
          <cell r="M94">
            <v>336885.47</v>
          </cell>
          <cell r="N94">
            <v>354334.67</v>
          </cell>
          <cell r="O94">
            <v>368127.48</v>
          </cell>
        </row>
        <row r="100">
          <cell r="K100">
            <v>0</v>
          </cell>
          <cell r="L100">
            <v>40559.97</v>
          </cell>
          <cell r="M100">
            <v>71583.27</v>
          </cell>
          <cell r="N100">
            <v>-59000</v>
          </cell>
          <cell r="O100">
            <v>0</v>
          </cell>
        </row>
        <row r="116">
          <cell r="K116">
            <v>0</v>
          </cell>
          <cell r="L116">
            <v>0</v>
          </cell>
          <cell r="M116">
            <v>50000</v>
          </cell>
          <cell r="N116">
            <v>1600000</v>
          </cell>
          <cell r="O116">
            <v>1600000</v>
          </cell>
        </row>
        <row r="136"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43">
          <cell r="K143">
            <v>0</v>
          </cell>
          <cell r="L143">
            <v>0</v>
          </cell>
          <cell r="M143">
            <v>0</v>
          </cell>
          <cell r="N143">
            <v>19274.64</v>
          </cell>
          <cell r="O143">
            <v>0</v>
          </cell>
        </row>
        <row r="151"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</row>
        <row r="157">
          <cell r="K157">
            <v>0</v>
          </cell>
          <cell r="L157">
            <v>0</v>
          </cell>
          <cell r="M157">
            <v>0</v>
          </cell>
          <cell r="N157">
            <v>25352.300000000003</v>
          </cell>
          <cell r="O157">
            <v>0</v>
          </cell>
        </row>
        <row r="164"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</row>
        <row r="167">
          <cell r="K167">
            <v>0</v>
          </cell>
          <cell r="L167">
            <v>0</v>
          </cell>
          <cell r="M167">
            <v>0</v>
          </cell>
          <cell r="N167">
            <v>93618.84</v>
          </cell>
          <cell r="O167">
            <v>0</v>
          </cell>
        </row>
        <row r="172"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9">
          <cell r="K179">
            <v>0</v>
          </cell>
          <cell r="L179">
            <v>0</v>
          </cell>
          <cell r="M179">
            <v>0</v>
          </cell>
          <cell r="N179">
            <v>253346.92</v>
          </cell>
          <cell r="O179">
            <v>0</v>
          </cell>
        </row>
        <row r="190">
          <cell r="K190">
            <v>0</v>
          </cell>
          <cell r="L190">
            <v>0</v>
          </cell>
          <cell r="M190">
            <v>214098.02</v>
          </cell>
          <cell r="N190">
            <v>88510.85</v>
          </cell>
          <cell r="O190">
            <v>0</v>
          </cell>
        </row>
        <row r="220"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</row>
        <row r="228"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</row>
        <row r="231"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4"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155760</v>
          </cell>
        </row>
        <row r="243"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</row>
        <row r="246"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</row>
        <row r="259"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831349.04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F5826-A435-4885-BAA9-06384D717153}">
  <sheetPr>
    <pageSetUpPr fitToPage="1"/>
  </sheetPr>
  <dimension ref="A1:AD120"/>
  <sheetViews>
    <sheetView showGridLines="0" tabSelected="1" zoomScale="80" zoomScaleNormal="80" zoomScaleSheetLayoutView="77" workbookViewId="0">
      <selection activeCell="M32" sqref="M32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4" width="16" customWidth="1"/>
    <col min="5" max="9" width="14.28515625" customWidth="1"/>
    <col min="10" max="10" width="16.28515625" customWidth="1"/>
    <col min="11" max="16" width="14.28515625" customWidth="1"/>
    <col min="17" max="17" width="15.8554687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1" spans="1:30" x14ac:dyDescent="0.25">
      <c r="A1" t="s">
        <v>0</v>
      </c>
    </row>
    <row r="10" spans="1:30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</row>
    <row r="11" spans="1:30" ht="18.7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2"/>
    </row>
    <row r="12" spans="1:30" ht="18.75" x14ac:dyDescent="0.25">
      <c r="A12" s="101" t="s">
        <v>1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3"/>
      <c r="S12" s="2"/>
    </row>
    <row r="13" spans="1:30" ht="15.75" customHeight="1" x14ac:dyDescent="0.25">
      <c r="A13" s="102" t="s">
        <v>2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4"/>
      <c r="S13" s="2"/>
    </row>
    <row r="14" spans="1:30" ht="15.75" thickBot="1" x14ac:dyDescent="0.3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S14" s="2"/>
    </row>
    <row r="15" spans="1:30" ht="15" customHeight="1" thickBot="1" x14ac:dyDescent="0.3">
      <c r="A15" s="5"/>
      <c r="B15" s="5"/>
      <c r="C15" s="5"/>
      <c r="D15" s="5"/>
      <c r="E15" s="104" t="s">
        <v>4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S15" s="2"/>
    </row>
    <row r="16" spans="1:30" ht="32.25" thickBot="1" x14ac:dyDescent="0.3">
      <c r="A16" s="6" t="s">
        <v>5</v>
      </c>
      <c r="B16" s="88" t="s">
        <v>6</v>
      </c>
      <c r="C16" s="89" t="s">
        <v>7</v>
      </c>
      <c r="D16" s="89" t="s">
        <v>8</v>
      </c>
      <c r="E16" s="89" t="s">
        <v>9</v>
      </c>
      <c r="F16" s="88" t="s">
        <v>10</v>
      </c>
      <c r="G16" s="89" t="s">
        <v>11</v>
      </c>
      <c r="H16" s="7" t="s">
        <v>12</v>
      </c>
      <c r="I16" s="8" t="s">
        <v>13</v>
      </c>
      <c r="J16" s="8" t="s">
        <v>14</v>
      </c>
      <c r="K16" s="8" t="s">
        <v>15</v>
      </c>
      <c r="L16" s="8" t="s">
        <v>16</v>
      </c>
      <c r="M16" s="8" t="s">
        <v>17</v>
      </c>
      <c r="N16" s="8" t="s">
        <v>18</v>
      </c>
      <c r="O16" s="8" t="s">
        <v>19</v>
      </c>
      <c r="P16" s="90" t="s">
        <v>20</v>
      </c>
      <c r="Q16" s="89" t="s">
        <v>21</v>
      </c>
      <c r="AC16" s="9"/>
      <c r="AD16" s="9"/>
    </row>
    <row r="17" spans="1:30" ht="16.5" thickBot="1" x14ac:dyDescent="0.3">
      <c r="A17" s="10"/>
      <c r="B17" s="11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S17" s="9"/>
      <c r="U17" s="14"/>
      <c r="V17" s="14"/>
      <c r="W17" s="14"/>
      <c r="X17" s="14"/>
      <c r="Y17" s="14"/>
      <c r="Z17" s="14"/>
      <c r="AA17" s="14"/>
      <c r="AB17" s="14"/>
      <c r="AC17" s="14"/>
      <c r="AD17" s="14"/>
    </row>
    <row r="18" spans="1:30" ht="24" customHeight="1" thickBot="1" x14ac:dyDescent="0.3">
      <c r="A18" s="15" t="s">
        <v>22</v>
      </c>
      <c r="B18" s="16"/>
      <c r="C18" s="17">
        <f>+C19+C25+C35+C45+C61+C71</f>
        <v>72826675</v>
      </c>
      <c r="D18" s="17">
        <f>+D19+D25+D35+D45+D61+D71</f>
        <v>90600596</v>
      </c>
      <c r="E18" s="18">
        <f t="shared" ref="E18:P18" si="0">+E19+E25+E35+E45+E61+E71</f>
        <v>3612010.49</v>
      </c>
      <c r="F18" s="18">
        <f t="shared" si="0"/>
        <v>3644270.64</v>
      </c>
      <c r="G18" s="18">
        <f t="shared" si="0"/>
        <v>4170115.93</v>
      </c>
      <c r="H18" s="18">
        <f t="shared" si="0"/>
        <v>5544625.21</v>
      </c>
      <c r="I18" s="18">
        <f t="shared" si="0"/>
        <v>7519626.9500000002</v>
      </c>
      <c r="J18" s="18">
        <f t="shared" si="0"/>
        <v>6470352.4100000001</v>
      </c>
      <c r="K18" s="18">
        <f t="shared" si="0"/>
        <v>9395000.5899999999</v>
      </c>
      <c r="L18" s="18">
        <f t="shared" si="0"/>
        <v>4483065.7699999996</v>
      </c>
      <c r="M18" s="18">
        <f t="shared" si="0"/>
        <v>0</v>
      </c>
      <c r="N18" s="18">
        <f t="shared" si="0"/>
        <v>0</v>
      </c>
      <c r="O18" s="18">
        <f t="shared" si="0"/>
        <v>0</v>
      </c>
      <c r="P18" s="18">
        <f t="shared" si="0"/>
        <v>0</v>
      </c>
      <c r="Q18" s="18">
        <f>+Q19+Q25+Q35+Q45+Q61+Q71+Q79</f>
        <v>44839067.99000001</v>
      </c>
      <c r="R18" s="9"/>
      <c r="S18" s="9"/>
      <c r="U18" s="19"/>
    </row>
    <row r="19" spans="1:30" ht="27" customHeight="1" thickBot="1" x14ac:dyDescent="0.3">
      <c r="A19" s="20" t="s">
        <v>23</v>
      </c>
      <c r="B19" s="21"/>
      <c r="C19" s="22">
        <f>+C20+C21+C22+C23+C24</f>
        <v>45071852</v>
      </c>
      <c r="D19" s="91">
        <f>+D20+D21+D22+D23+D24</f>
        <v>45201068</v>
      </c>
      <c r="E19" s="92">
        <f t="shared" ref="E19:Q19" si="1">SUM(E20:E24)</f>
        <v>2944392.97</v>
      </c>
      <c r="F19" s="92">
        <f t="shared" ref="F19:M19" si="2">SUM(F20:F24)</f>
        <v>2886697.97</v>
      </c>
      <c r="G19" s="92">
        <f t="shared" si="2"/>
        <v>2886697.97</v>
      </c>
      <c r="H19" s="92">
        <f t="shared" si="2"/>
        <v>2934414.5500000003</v>
      </c>
      <c r="I19" s="92">
        <f t="shared" si="2"/>
        <v>3992936.46</v>
      </c>
      <c r="J19" s="23">
        <f t="shared" si="2"/>
        <v>5422858.54</v>
      </c>
      <c r="K19" s="23">
        <f t="shared" si="2"/>
        <v>3246061.06</v>
      </c>
      <c r="L19" s="23">
        <f t="shared" si="2"/>
        <v>2936061.06</v>
      </c>
      <c r="M19" s="23">
        <f t="shared" si="2"/>
        <v>0</v>
      </c>
      <c r="N19" s="23">
        <f t="shared" si="1"/>
        <v>0</v>
      </c>
      <c r="O19" s="23">
        <f t="shared" ref="O19:P19" si="3">SUM(O20:O24)</f>
        <v>0</v>
      </c>
      <c r="P19" s="23">
        <f t="shared" si="3"/>
        <v>0</v>
      </c>
      <c r="Q19" s="23">
        <f t="shared" si="1"/>
        <v>27250120.580000002</v>
      </c>
      <c r="S19" s="24"/>
      <c r="U19" s="19"/>
    </row>
    <row r="20" spans="1:30" x14ac:dyDescent="0.25">
      <c r="A20" s="25" t="s">
        <v>24</v>
      </c>
      <c r="B20" s="21"/>
      <c r="C20" s="26">
        <v>34253121</v>
      </c>
      <c r="D20" s="26">
        <v>34382317</v>
      </c>
      <c r="E20" s="27">
        <f>+'[2]Ejecución mes'!K18</f>
        <v>2507297.64</v>
      </c>
      <c r="F20" s="27">
        <f>+'[2]Ejecución mes'!L18</f>
        <v>2457297.64</v>
      </c>
      <c r="G20" s="27">
        <f>+'[2]Ejecución mes'!M18</f>
        <v>2457297.64</v>
      </c>
      <c r="H20" s="27">
        <f>+'[2]Ejecución mes'!N18</f>
        <v>2497297.64</v>
      </c>
      <c r="I20" s="27">
        <f>+'[2]Ejecución mes'!O18</f>
        <v>2626508.5300000003</v>
      </c>
      <c r="J20" s="27">
        <v>2497297.64</v>
      </c>
      <c r="K20" s="27">
        <v>2497297.64</v>
      </c>
      <c r="L20" s="27">
        <v>2497297.64</v>
      </c>
      <c r="M20" s="27"/>
      <c r="N20" s="27"/>
      <c r="O20" s="27"/>
      <c r="P20" s="27"/>
      <c r="Q20" s="96">
        <f>SUM(E20:P20)</f>
        <v>20037592.010000002</v>
      </c>
      <c r="S20" s="29" t="s">
        <v>25</v>
      </c>
    </row>
    <row r="21" spans="1:30" x14ac:dyDescent="0.25">
      <c r="A21" s="25" t="s">
        <v>26</v>
      </c>
      <c r="C21" s="30">
        <v>5749605</v>
      </c>
      <c r="D21" s="30">
        <v>5749625</v>
      </c>
      <c r="E21" s="27">
        <f>+'[2]Ejecución mes'!K37</f>
        <v>65000</v>
      </c>
      <c r="F21" s="27">
        <f>+'[2]Ejecución mes'!L37</f>
        <v>65000</v>
      </c>
      <c r="G21" s="27">
        <f>+'[2]Ejecución mes'!M37</f>
        <v>65000</v>
      </c>
      <c r="H21" s="27">
        <f>+'[2]Ejecución mes'!N37</f>
        <v>65000</v>
      </c>
      <c r="I21" s="27">
        <f>+'[2]Ejecución mes'!O37</f>
        <v>991018</v>
      </c>
      <c r="J21" s="31">
        <v>2551797.48</v>
      </c>
      <c r="K21" s="31">
        <v>115000</v>
      </c>
      <c r="L21" s="31">
        <v>65000</v>
      </c>
      <c r="M21" s="31"/>
      <c r="N21" s="31"/>
      <c r="O21" s="31"/>
      <c r="P21" s="31"/>
      <c r="Q21" s="96">
        <f t="shared" ref="Q21:Q24" si="4">SUM(E21:P21)</f>
        <v>3982815.48</v>
      </c>
    </row>
    <row r="22" spans="1:30" ht="18.75" customHeight="1" x14ac:dyDescent="0.25">
      <c r="A22" s="32" t="s">
        <v>27</v>
      </c>
      <c r="C22" s="30">
        <v>200000</v>
      </c>
      <c r="D22" s="30">
        <v>200000</v>
      </c>
      <c r="E22" s="27">
        <f>+'[2]Ejecución mes'!K47</f>
        <v>0</v>
      </c>
      <c r="F22" s="27">
        <f>+'[2]Ejecución mes'!L47</f>
        <v>0</v>
      </c>
      <c r="G22" s="27">
        <f>+'[2]Ejecución mes'!M47</f>
        <v>0</v>
      </c>
      <c r="H22" s="27">
        <f>+'[2]Ejecución mes'!N47</f>
        <v>0</v>
      </c>
      <c r="I22" s="27">
        <f>+'[2]Ejecución mes'!O47</f>
        <v>0</v>
      </c>
      <c r="J22" s="31">
        <v>0</v>
      </c>
      <c r="K22" s="31">
        <v>0</v>
      </c>
      <c r="L22" s="31">
        <v>0</v>
      </c>
      <c r="M22" s="31"/>
      <c r="N22" s="31"/>
      <c r="O22" s="31"/>
      <c r="P22" s="31"/>
      <c r="Q22" s="96">
        <f t="shared" si="4"/>
        <v>0</v>
      </c>
    </row>
    <row r="23" spans="1:30" s="33" customFormat="1" ht="18" customHeight="1" x14ac:dyDescent="0.25">
      <c r="A23" s="32" t="s">
        <v>28</v>
      </c>
      <c r="C23" s="30">
        <v>210000</v>
      </c>
      <c r="D23" s="30">
        <v>210000</v>
      </c>
      <c r="E23" s="27">
        <f>+'[2]Ejecución mes'!K54</f>
        <v>0</v>
      </c>
      <c r="F23" s="27">
        <f>+'[2]Ejecución mes'!L54</f>
        <v>0</v>
      </c>
      <c r="G23" s="27">
        <f>+'[2]Ejecución mes'!M54</f>
        <v>0</v>
      </c>
      <c r="H23" s="27">
        <f>+'[2]Ejecución mes'!N54</f>
        <v>0</v>
      </c>
      <c r="I23" s="27">
        <f>+'[2]Ejecución mes'!O54</f>
        <v>0</v>
      </c>
      <c r="J23" s="31">
        <v>0</v>
      </c>
      <c r="K23" s="31">
        <v>260000</v>
      </c>
      <c r="L23" s="31">
        <v>0</v>
      </c>
      <c r="M23" s="31"/>
      <c r="N23" s="31"/>
      <c r="O23" s="31"/>
      <c r="P23" s="31"/>
      <c r="Q23" s="96">
        <f t="shared" si="4"/>
        <v>260000</v>
      </c>
    </row>
    <row r="24" spans="1:30" ht="15.75" thickBot="1" x14ac:dyDescent="0.3">
      <c r="A24" s="32" t="s">
        <v>29</v>
      </c>
      <c r="B24" s="34"/>
      <c r="C24" s="35">
        <v>4659126</v>
      </c>
      <c r="D24" s="35">
        <v>4659126</v>
      </c>
      <c r="E24" s="36">
        <f>+'[2]Ejecución mes'!K59</f>
        <v>372095.33</v>
      </c>
      <c r="F24" s="36">
        <f>+'[2]Ejecución mes'!L59</f>
        <v>364400.33</v>
      </c>
      <c r="G24" s="36">
        <f>+'[2]Ejecución mes'!M59</f>
        <v>364400.33</v>
      </c>
      <c r="H24" s="36">
        <f>+'[2]Ejecución mes'!N59</f>
        <v>372116.91000000003</v>
      </c>
      <c r="I24" s="36">
        <f>+'[2]Ejecución mes'!O59</f>
        <v>375409.92999999993</v>
      </c>
      <c r="J24" s="36">
        <v>373763.42</v>
      </c>
      <c r="K24" s="36">
        <v>373763.42</v>
      </c>
      <c r="L24" s="36">
        <v>373763.42</v>
      </c>
      <c r="M24" s="36"/>
      <c r="N24" s="36"/>
      <c r="O24" s="36"/>
      <c r="P24" s="36"/>
      <c r="Q24" s="96">
        <f t="shared" si="4"/>
        <v>2969713.09</v>
      </c>
    </row>
    <row r="25" spans="1:30" ht="15.75" thickBot="1" x14ac:dyDescent="0.3">
      <c r="A25" s="20" t="s">
        <v>30</v>
      </c>
      <c r="B25" s="34"/>
      <c r="C25" s="22">
        <f>SUM(C26:C34)</f>
        <v>22552776</v>
      </c>
      <c r="D25" s="22">
        <f>SUM(D26:D34)</f>
        <v>33554222</v>
      </c>
      <c r="E25" s="37">
        <f t="shared" ref="E25:P25" si="5">SUM(E26:E34)</f>
        <v>667617.52</v>
      </c>
      <c r="F25" s="37">
        <f t="shared" si="5"/>
        <v>757572.66999999993</v>
      </c>
      <c r="G25" s="37">
        <f t="shared" si="5"/>
        <v>1069319.94</v>
      </c>
      <c r="H25" s="37">
        <f t="shared" si="5"/>
        <v>2130107.11</v>
      </c>
      <c r="I25" s="37">
        <f t="shared" si="5"/>
        <v>2539581.4500000002</v>
      </c>
      <c r="J25" s="37">
        <f t="shared" si="5"/>
        <v>1037468.05</v>
      </c>
      <c r="K25" s="37">
        <f t="shared" si="5"/>
        <v>907364.29</v>
      </c>
      <c r="L25" s="37">
        <f t="shared" si="5"/>
        <v>956817.2</v>
      </c>
      <c r="M25" s="37">
        <f t="shared" si="5"/>
        <v>0</v>
      </c>
      <c r="N25" s="37">
        <f t="shared" si="5"/>
        <v>0</v>
      </c>
      <c r="O25" s="37">
        <f t="shared" si="5"/>
        <v>0</v>
      </c>
      <c r="P25" s="37">
        <f t="shared" si="5"/>
        <v>0</v>
      </c>
      <c r="Q25" s="38">
        <f>SUM(Q26:Q34)</f>
        <v>10065848.23</v>
      </c>
      <c r="S25" s="24"/>
    </row>
    <row r="26" spans="1:30" x14ac:dyDescent="0.25">
      <c r="A26" s="25" t="s">
        <v>31</v>
      </c>
      <c r="B26" s="34"/>
      <c r="C26" s="26">
        <v>2633902</v>
      </c>
      <c r="D26" s="26">
        <v>2583902</v>
      </c>
      <c r="E26" s="39">
        <f>+'[2]Ejecución mes'!K66</f>
        <v>184563.93000000002</v>
      </c>
      <c r="F26" s="39">
        <f>+'[2]Ejecución mes'!L66</f>
        <v>157268.02000000002</v>
      </c>
      <c r="G26" s="39">
        <f>+'[2]Ejecución mes'!M66</f>
        <v>189993.19999999998</v>
      </c>
      <c r="H26" s="39">
        <f>+'[2]Ejecución mes'!N66</f>
        <v>234772.44</v>
      </c>
      <c r="I26" s="39">
        <f>+'[2]Ejecución mes'!O66</f>
        <v>154948.35999999999</v>
      </c>
      <c r="J26" s="39">
        <v>189983.73999999996</v>
      </c>
      <c r="K26" s="39">
        <v>242216.07</v>
      </c>
      <c r="L26" s="39">
        <v>197804.18</v>
      </c>
      <c r="M26" s="39"/>
      <c r="N26" s="39"/>
      <c r="O26" s="39"/>
      <c r="P26" s="39"/>
      <c r="Q26" s="96">
        <f t="shared" ref="Q26:Q34" si="6">SUM(E26:P26)</f>
        <v>1551549.94</v>
      </c>
      <c r="S26" s="24"/>
    </row>
    <row r="27" spans="1:30" x14ac:dyDescent="0.25">
      <c r="A27" s="32" t="s">
        <v>32</v>
      </c>
      <c r="B27" s="34"/>
      <c r="C27" s="30">
        <v>624901</v>
      </c>
      <c r="D27" s="30">
        <v>1184901</v>
      </c>
      <c r="E27" s="31">
        <f>+'[2]Ejecución mes'!K76</f>
        <v>0</v>
      </c>
      <c r="F27" s="31">
        <f>+'[2]Ejecución mes'!L76</f>
        <v>0</v>
      </c>
      <c r="G27" s="31">
        <f>+'[2]Ejecución mes'!M76</f>
        <v>0</v>
      </c>
      <c r="H27" s="31">
        <f>+'[2]Ejecución mes'!N76</f>
        <v>0</v>
      </c>
      <c r="I27" s="31">
        <f>+'[2]Ejecución mes'!O76</f>
        <v>0</v>
      </c>
      <c r="J27" s="31">
        <v>0</v>
      </c>
      <c r="K27" s="31">
        <v>0</v>
      </c>
      <c r="L27" s="31">
        <v>0</v>
      </c>
      <c r="M27" s="31"/>
      <c r="N27" s="31"/>
      <c r="O27" s="31"/>
      <c r="P27" s="31"/>
      <c r="Q27" s="96">
        <f t="shared" si="6"/>
        <v>0</v>
      </c>
    </row>
    <row r="28" spans="1:30" x14ac:dyDescent="0.25">
      <c r="A28" s="25" t="s">
        <v>33</v>
      </c>
      <c r="B28" s="34"/>
      <c r="C28" s="30">
        <v>2500000</v>
      </c>
      <c r="D28" s="30">
        <v>2500000</v>
      </c>
      <c r="E28" s="31">
        <f>+'[2]Ejecución mes'!K80</f>
        <v>135175</v>
      </c>
      <c r="F28" s="31">
        <f>+'[2]Ejecución mes'!L80</f>
        <v>176931.8</v>
      </c>
      <c r="G28" s="31">
        <f>+'[2]Ejecución mes'!M80</f>
        <v>257858</v>
      </c>
      <c r="H28" s="31">
        <f>+'[2]Ejecución mes'!N80</f>
        <v>0</v>
      </c>
      <c r="I28" s="31">
        <f>+'[2]Ejecución mes'!O80</f>
        <v>416505.61</v>
      </c>
      <c r="J28" s="31">
        <v>173560.13</v>
      </c>
      <c r="K28" s="31">
        <v>108575</v>
      </c>
      <c r="L28" s="31">
        <v>77800</v>
      </c>
      <c r="M28" s="31"/>
      <c r="N28" s="31"/>
      <c r="O28" s="31"/>
      <c r="P28" s="31"/>
      <c r="Q28" s="96">
        <f t="shared" si="6"/>
        <v>1346405.54</v>
      </c>
    </row>
    <row r="29" spans="1:30" ht="18" customHeight="1" x14ac:dyDescent="0.25">
      <c r="A29" s="25" t="s">
        <v>34</v>
      </c>
      <c r="B29" s="34"/>
      <c r="C29" s="30">
        <v>55000</v>
      </c>
      <c r="D29" s="30">
        <v>100000</v>
      </c>
      <c r="E29" s="31">
        <f>+'[2]Ejecución mes'!K84</f>
        <v>0</v>
      </c>
      <c r="F29" s="31">
        <f>+'[2]Ejecución mes'!L84</f>
        <v>45000</v>
      </c>
      <c r="G29" s="31">
        <f>+'[2]Ejecución mes'!M84</f>
        <v>0</v>
      </c>
      <c r="H29" s="31">
        <f>+'[2]Ejecución mes'!N84</f>
        <v>0</v>
      </c>
      <c r="I29" s="31">
        <f>+'[2]Ejecución mes'!O84</f>
        <v>0</v>
      </c>
      <c r="J29" s="31">
        <v>162915.14000000001</v>
      </c>
      <c r="K29" s="31">
        <v>0</v>
      </c>
      <c r="L29" s="31">
        <v>0</v>
      </c>
      <c r="M29" s="31"/>
      <c r="N29" s="31"/>
      <c r="O29" s="31"/>
      <c r="P29" s="31"/>
      <c r="Q29" s="96">
        <f t="shared" si="6"/>
        <v>207915.14</v>
      </c>
      <c r="S29" s="24"/>
    </row>
    <row r="30" spans="1:30" x14ac:dyDescent="0.25">
      <c r="A30" s="25" t="s">
        <v>35</v>
      </c>
      <c r="B30" s="34"/>
      <c r="C30" s="30">
        <v>1094999</v>
      </c>
      <c r="D30" s="30">
        <v>1168999</v>
      </c>
      <c r="E30" s="31">
        <f>+'[2]Ejecución mes'!K88</f>
        <v>0</v>
      </c>
      <c r="F30" s="31">
        <f>+'[2]Ejecución mes'!L88</f>
        <v>0</v>
      </c>
      <c r="G30" s="31">
        <f>+'[2]Ejecución mes'!M88</f>
        <v>163000</v>
      </c>
      <c r="H30" s="31">
        <f>+'[2]Ejecución mes'!N88</f>
        <v>0</v>
      </c>
      <c r="I30" s="31">
        <f>+'[2]Ejecución mes'!O88</f>
        <v>0</v>
      </c>
      <c r="J30" s="31">
        <v>0</v>
      </c>
      <c r="K30" s="31">
        <v>0</v>
      </c>
      <c r="L30" s="31">
        <v>0</v>
      </c>
      <c r="M30" s="31"/>
      <c r="N30" s="31"/>
      <c r="O30" s="31"/>
      <c r="P30" s="31"/>
      <c r="Q30" s="96">
        <f t="shared" si="6"/>
        <v>163000</v>
      </c>
    </row>
    <row r="31" spans="1:30" x14ac:dyDescent="0.25">
      <c r="A31" s="25" t="s">
        <v>36</v>
      </c>
      <c r="B31" s="34"/>
      <c r="C31" s="30">
        <v>4418272</v>
      </c>
      <c r="D31" s="30">
        <v>4618272</v>
      </c>
      <c r="E31" s="31">
        <f>+'[2]Ejecución mes'!K94</f>
        <v>347878.59</v>
      </c>
      <c r="F31" s="31">
        <f>+'[2]Ejecución mes'!L94</f>
        <v>337812.88</v>
      </c>
      <c r="G31" s="31">
        <f>+'[2]Ejecución mes'!M94</f>
        <v>336885.47</v>
      </c>
      <c r="H31" s="31">
        <f>+'[2]Ejecución mes'!N94</f>
        <v>354334.67</v>
      </c>
      <c r="I31" s="31">
        <f>+'[2]Ejecución mes'!O94</f>
        <v>368127.48</v>
      </c>
      <c r="J31" s="31">
        <v>362943.38</v>
      </c>
      <c r="K31" s="31">
        <v>369198.54</v>
      </c>
      <c r="L31" s="31">
        <v>358964.72</v>
      </c>
      <c r="M31" s="31"/>
      <c r="N31" s="31"/>
      <c r="O31" s="31"/>
      <c r="P31" s="31"/>
      <c r="Q31" s="96">
        <f t="shared" si="6"/>
        <v>2836145.7299999995</v>
      </c>
    </row>
    <row r="32" spans="1:30" ht="45" x14ac:dyDescent="0.25">
      <c r="A32" s="25" t="s">
        <v>37</v>
      </c>
      <c r="B32" s="34"/>
      <c r="C32" s="30">
        <v>1144705</v>
      </c>
      <c r="D32" s="30">
        <v>1423997</v>
      </c>
      <c r="E32" s="31">
        <f>+'[2]Ejecución mes'!K100</f>
        <v>0</v>
      </c>
      <c r="F32" s="31">
        <f>+'[2]Ejecución mes'!L100</f>
        <v>40559.97</v>
      </c>
      <c r="G32" s="31">
        <f>+'[2]Ejecución mes'!M100</f>
        <v>71583.27</v>
      </c>
      <c r="H32" s="31">
        <f>+'[2]Ejecución mes'!N100</f>
        <v>-59000</v>
      </c>
      <c r="I32" s="31">
        <f>+'[2]Ejecución mes'!O100</f>
        <v>0</v>
      </c>
      <c r="J32" s="31">
        <v>103065.66</v>
      </c>
      <c r="K32" s="31">
        <v>204054.68</v>
      </c>
      <c r="L32" s="31">
        <v>90370.3</v>
      </c>
      <c r="M32" s="31"/>
      <c r="N32" s="31"/>
      <c r="O32" s="31"/>
      <c r="P32" s="31"/>
      <c r="Q32" s="97">
        <f t="shared" si="6"/>
        <v>450633.88</v>
      </c>
    </row>
    <row r="33" spans="1:20" ht="30" x14ac:dyDescent="0.25">
      <c r="A33" s="25" t="s">
        <v>38</v>
      </c>
      <c r="B33" s="34"/>
      <c r="C33" s="30">
        <v>9680997</v>
      </c>
      <c r="D33" s="30">
        <v>19574151</v>
      </c>
      <c r="E33" s="31">
        <f>+'[2]Ejecución mes'!K116</f>
        <v>0</v>
      </c>
      <c r="F33" s="31">
        <f>+'[2]Ejecución mes'!L116</f>
        <v>0</v>
      </c>
      <c r="G33" s="31">
        <f>+'[2]Ejecución mes'!M116</f>
        <v>50000</v>
      </c>
      <c r="H33" s="31">
        <f>+'[2]Ejecución mes'!N116</f>
        <v>1600000</v>
      </c>
      <c r="I33" s="31">
        <f>+'[2]Ejecución mes'!O116</f>
        <v>1600000</v>
      </c>
      <c r="J33" s="31">
        <v>45000</v>
      </c>
      <c r="K33" s="31">
        <v>-45000</v>
      </c>
      <c r="L33" s="31">
        <v>205210</v>
      </c>
      <c r="M33" s="31"/>
      <c r="N33" s="31"/>
      <c r="O33" s="31"/>
      <c r="P33" s="31"/>
      <c r="Q33" s="96">
        <f t="shared" si="6"/>
        <v>3455210</v>
      </c>
      <c r="S33" s="24"/>
    </row>
    <row r="34" spans="1:20" ht="15.75" thickBot="1" x14ac:dyDescent="0.3">
      <c r="A34" s="32" t="s">
        <v>39</v>
      </c>
      <c r="B34" s="34"/>
      <c r="C34" s="41">
        <v>400000</v>
      </c>
      <c r="D34" s="41">
        <v>400000</v>
      </c>
      <c r="E34" s="42">
        <f>+'[2]Ejecución mes'!K136</f>
        <v>0</v>
      </c>
      <c r="F34" s="42">
        <f>+'[2]Ejecución mes'!L136</f>
        <v>0</v>
      </c>
      <c r="G34" s="42">
        <f>+'[2]Ejecución mes'!M136</f>
        <v>0</v>
      </c>
      <c r="H34" s="42">
        <f>+'[2]Ejecución mes'!N136</f>
        <v>0</v>
      </c>
      <c r="I34" s="42">
        <f>+'[2]Ejecución mes'!O136</f>
        <v>0</v>
      </c>
      <c r="J34" s="42">
        <v>0</v>
      </c>
      <c r="K34" s="42">
        <v>28320</v>
      </c>
      <c r="L34" s="42">
        <v>26668</v>
      </c>
      <c r="M34" s="42"/>
      <c r="N34" s="42"/>
      <c r="O34" s="42"/>
      <c r="P34" s="42"/>
      <c r="Q34" s="96">
        <f t="shared" si="6"/>
        <v>54988</v>
      </c>
    </row>
    <row r="35" spans="1:20" ht="27" customHeight="1" thickBot="1" x14ac:dyDescent="0.3">
      <c r="A35" s="20" t="s">
        <v>40</v>
      </c>
      <c r="B35" s="34"/>
      <c r="C35" s="22">
        <f t="shared" ref="C35:P35" si="7">SUM(C36:C44)</f>
        <v>4239050</v>
      </c>
      <c r="D35" s="22">
        <f t="shared" si="7"/>
        <v>4605155</v>
      </c>
      <c r="E35" s="43">
        <f t="shared" si="7"/>
        <v>0</v>
      </c>
      <c r="F35" s="43">
        <f t="shared" si="7"/>
        <v>0</v>
      </c>
      <c r="G35" s="43">
        <f t="shared" si="7"/>
        <v>214098.02</v>
      </c>
      <c r="H35" s="43">
        <f t="shared" si="7"/>
        <v>480103.55000000005</v>
      </c>
      <c r="I35" s="43">
        <f t="shared" si="7"/>
        <v>0</v>
      </c>
      <c r="J35" s="37">
        <f t="shared" si="7"/>
        <v>10025.82</v>
      </c>
      <c r="K35" s="37">
        <f t="shared" si="7"/>
        <v>1041771.4</v>
      </c>
      <c r="L35" s="37">
        <f t="shared" si="7"/>
        <v>371687.34</v>
      </c>
      <c r="M35" s="37">
        <f t="shared" si="7"/>
        <v>0</v>
      </c>
      <c r="N35" s="37">
        <f t="shared" si="7"/>
        <v>0</v>
      </c>
      <c r="O35" s="37">
        <f t="shared" si="7"/>
        <v>0</v>
      </c>
      <c r="P35" s="37">
        <f t="shared" si="7"/>
        <v>0</v>
      </c>
      <c r="Q35" s="38">
        <f>SUM(Q36:Q44)</f>
        <v>2117686.13</v>
      </c>
      <c r="T35" s="24"/>
    </row>
    <row r="36" spans="1:20" x14ac:dyDescent="0.25">
      <c r="A36" s="32" t="s">
        <v>41</v>
      </c>
      <c r="B36" s="34"/>
      <c r="C36" s="26">
        <v>110000</v>
      </c>
      <c r="D36" s="26">
        <v>110000</v>
      </c>
      <c r="E36" s="39">
        <f>+'[2]Ejecución mes'!K143</f>
        <v>0</v>
      </c>
      <c r="F36" s="39">
        <f>+'[2]Ejecución mes'!L143</f>
        <v>0</v>
      </c>
      <c r="G36" s="39">
        <f>+'[2]Ejecución mes'!M143</f>
        <v>0</v>
      </c>
      <c r="H36" s="39">
        <f>+'[2]Ejecución mes'!N143</f>
        <v>19274.64</v>
      </c>
      <c r="I36" s="39">
        <f>+'[2]Ejecución mes'!O143</f>
        <v>0</v>
      </c>
      <c r="J36" s="39">
        <v>0</v>
      </c>
      <c r="K36" s="39">
        <v>0</v>
      </c>
      <c r="L36" s="39">
        <v>4056.84</v>
      </c>
      <c r="M36" s="39"/>
      <c r="N36" s="39"/>
      <c r="O36" s="39"/>
      <c r="P36" s="39"/>
      <c r="Q36" s="96">
        <f t="shared" ref="Q36:Q44" si="8">SUM(E36:P36)</f>
        <v>23331.48</v>
      </c>
    </row>
    <row r="37" spans="1:20" x14ac:dyDescent="0.25">
      <c r="A37" s="25" t="s">
        <v>42</v>
      </c>
      <c r="B37" s="34"/>
      <c r="C37" s="30">
        <v>60000</v>
      </c>
      <c r="D37" s="30">
        <v>112000</v>
      </c>
      <c r="E37" s="31">
        <f>+'[2]Ejecución mes'!K151</f>
        <v>0</v>
      </c>
      <c r="F37" s="31">
        <f>+'[2]Ejecución mes'!L151</f>
        <v>0</v>
      </c>
      <c r="G37" s="31">
        <f>+'[2]Ejecución mes'!M151</f>
        <v>0</v>
      </c>
      <c r="H37" s="31">
        <f>+'[2]Ejecución mes'!N151</f>
        <v>0</v>
      </c>
      <c r="I37" s="31">
        <f>+'[2]Ejecución mes'!O151</f>
        <v>0</v>
      </c>
      <c r="J37" s="31">
        <v>0</v>
      </c>
      <c r="K37" s="31">
        <v>0</v>
      </c>
      <c r="L37" s="31">
        <v>74458</v>
      </c>
      <c r="M37" s="31"/>
      <c r="N37" s="31"/>
      <c r="O37" s="31"/>
      <c r="P37" s="31"/>
      <c r="Q37" s="96">
        <f t="shared" si="8"/>
        <v>74458</v>
      </c>
    </row>
    <row r="38" spans="1:20" x14ac:dyDescent="0.25">
      <c r="A38" s="32" t="s">
        <v>43</v>
      </c>
      <c r="B38" s="34"/>
      <c r="C38" s="30">
        <v>354400</v>
      </c>
      <c r="D38" s="30">
        <v>354400</v>
      </c>
      <c r="E38" s="31">
        <f>+'[2]Ejecución mes'!K157</f>
        <v>0</v>
      </c>
      <c r="F38" s="31">
        <f>+'[2]Ejecución mes'!L157</f>
        <v>0</v>
      </c>
      <c r="G38" s="31">
        <f>+'[2]Ejecución mes'!M157</f>
        <v>0</v>
      </c>
      <c r="H38" s="31">
        <f>+'[2]Ejecución mes'!N157</f>
        <v>25352.300000000003</v>
      </c>
      <c r="I38" s="31">
        <f>+'[2]Ejecución mes'!O157</f>
        <v>0</v>
      </c>
      <c r="J38" s="31">
        <v>0</v>
      </c>
      <c r="K38" s="31">
        <v>21594</v>
      </c>
      <c r="L38" s="31">
        <v>48745.8</v>
      </c>
      <c r="M38" s="31"/>
      <c r="N38" s="31"/>
      <c r="O38" s="31"/>
      <c r="P38" s="31"/>
      <c r="Q38" s="96">
        <f t="shared" si="8"/>
        <v>95692.1</v>
      </c>
    </row>
    <row r="39" spans="1:20" x14ac:dyDescent="0.25">
      <c r="A39" s="25" t="s">
        <v>44</v>
      </c>
      <c r="B39" s="34"/>
      <c r="C39" s="30">
        <v>8000</v>
      </c>
      <c r="D39" s="30">
        <v>8000</v>
      </c>
      <c r="E39" s="31">
        <f>+'[2]Ejecución mes'!K164</f>
        <v>0</v>
      </c>
      <c r="F39" s="31">
        <f>+'[2]Ejecución mes'!L164</f>
        <v>0</v>
      </c>
      <c r="G39" s="31">
        <f>+'[2]Ejecución mes'!M164</f>
        <v>0</v>
      </c>
      <c r="H39" s="31">
        <f>+'[2]Ejecución mes'!N164</f>
        <v>0</v>
      </c>
      <c r="I39" s="31">
        <f>+'[2]Ejecución mes'!O164</f>
        <v>0</v>
      </c>
      <c r="J39" s="31">
        <v>0</v>
      </c>
      <c r="K39" s="31">
        <v>0</v>
      </c>
      <c r="L39" s="31">
        <v>0</v>
      </c>
      <c r="M39" s="31"/>
      <c r="N39" s="31"/>
      <c r="O39" s="31"/>
      <c r="P39" s="31"/>
      <c r="Q39" s="96">
        <f t="shared" si="8"/>
        <v>0</v>
      </c>
    </row>
    <row r="40" spans="1:20" x14ac:dyDescent="0.25">
      <c r="A40" s="32" t="s">
        <v>45</v>
      </c>
      <c r="B40" s="34"/>
      <c r="C40" s="30">
        <v>325000</v>
      </c>
      <c r="D40" s="30">
        <v>325000</v>
      </c>
      <c r="E40" s="31">
        <f>+'[2]Ejecución mes'!K167</f>
        <v>0</v>
      </c>
      <c r="F40" s="31">
        <f>+'[2]Ejecución mes'!L167</f>
        <v>0</v>
      </c>
      <c r="G40" s="31">
        <f>+'[2]Ejecución mes'!M167</f>
        <v>0</v>
      </c>
      <c r="H40" s="31">
        <f>+'[2]Ejecución mes'!N167</f>
        <v>93618.84</v>
      </c>
      <c r="I40" s="31">
        <f>+'[2]Ejecución mes'!O167</f>
        <v>0</v>
      </c>
      <c r="J40" s="31">
        <v>10025.82</v>
      </c>
      <c r="K40" s="31">
        <v>0</v>
      </c>
      <c r="L40" s="31">
        <v>0</v>
      </c>
      <c r="M40" s="31"/>
      <c r="N40" s="31"/>
      <c r="O40" s="31"/>
      <c r="P40" s="31"/>
      <c r="Q40" s="96">
        <f t="shared" si="8"/>
        <v>103644.66</v>
      </c>
    </row>
    <row r="41" spans="1:20" ht="30" x14ac:dyDescent="0.25">
      <c r="A41" s="44" t="s">
        <v>46</v>
      </c>
      <c r="B41" s="45"/>
      <c r="C41" s="30">
        <v>18500</v>
      </c>
      <c r="D41" s="30">
        <v>18500</v>
      </c>
      <c r="E41" s="31">
        <f>+'[2]Ejecución mes'!K172</f>
        <v>0</v>
      </c>
      <c r="F41" s="31">
        <f>+'[2]Ejecución mes'!L172</f>
        <v>0</v>
      </c>
      <c r="G41" s="31">
        <f>+'[2]Ejecución mes'!M172</f>
        <v>0</v>
      </c>
      <c r="H41" s="31">
        <f>+'[2]Ejecución mes'!N172</f>
        <v>0</v>
      </c>
      <c r="I41" s="31">
        <f>+'[2]Ejecución mes'!O172</f>
        <v>0</v>
      </c>
      <c r="J41" s="31">
        <v>0</v>
      </c>
      <c r="K41" s="31">
        <v>295</v>
      </c>
      <c r="L41" s="31">
        <v>0</v>
      </c>
      <c r="M41" s="31"/>
      <c r="N41" s="31"/>
      <c r="O41" s="31"/>
      <c r="P41" s="31"/>
      <c r="Q41" s="96">
        <f t="shared" si="8"/>
        <v>295</v>
      </c>
      <c r="S41" s="24"/>
    </row>
    <row r="42" spans="1:20" ht="30" x14ac:dyDescent="0.25">
      <c r="A42" s="46" t="s">
        <v>47</v>
      </c>
      <c r="B42" s="47"/>
      <c r="C42" s="30">
        <v>2569999</v>
      </c>
      <c r="D42" s="30">
        <v>2569999</v>
      </c>
      <c r="E42" s="31">
        <f>+'[2]Ejecución mes'!K179</f>
        <v>0</v>
      </c>
      <c r="F42" s="31">
        <f>+'[2]Ejecución mes'!L179</f>
        <v>0</v>
      </c>
      <c r="G42" s="31">
        <f>+'[2]Ejecución mes'!M179</f>
        <v>0</v>
      </c>
      <c r="H42" s="31">
        <f>+'[2]Ejecución mes'!N179</f>
        <v>253346.92</v>
      </c>
      <c r="I42" s="31">
        <f>+'[2]Ejecución mes'!O179</f>
        <v>0</v>
      </c>
      <c r="J42" s="31">
        <v>0</v>
      </c>
      <c r="K42" s="31">
        <v>1012000</v>
      </c>
      <c r="L42" s="31">
        <v>0</v>
      </c>
      <c r="M42" s="31"/>
      <c r="N42" s="31"/>
      <c r="O42" s="31"/>
      <c r="P42" s="31"/>
      <c r="Q42" s="96">
        <f t="shared" si="8"/>
        <v>1265346.92</v>
      </c>
      <c r="R42" s="24"/>
    </row>
    <row r="43" spans="1:20" ht="45" x14ac:dyDescent="0.25">
      <c r="A43" s="25" t="s">
        <v>48</v>
      </c>
      <c r="B43" s="34"/>
      <c r="C43" s="30"/>
      <c r="D43" s="30"/>
      <c r="E43" s="31"/>
      <c r="F43" s="31"/>
      <c r="G43" s="31"/>
      <c r="H43" s="31"/>
      <c r="I43" s="31"/>
      <c r="J43" s="31">
        <v>0</v>
      </c>
      <c r="K43" s="31">
        <v>0</v>
      </c>
      <c r="L43" s="31">
        <v>244426.7</v>
      </c>
      <c r="M43" s="31"/>
      <c r="N43" s="31"/>
      <c r="O43" s="31"/>
      <c r="P43" s="31"/>
      <c r="Q43" s="96">
        <f t="shared" si="8"/>
        <v>244426.7</v>
      </c>
    </row>
    <row r="44" spans="1:20" ht="20.25" customHeight="1" thickBot="1" x14ac:dyDescent="0.3">
      <c r="A44" s="25" t="s">
        <v>49</v>
      </c>
      <c r="B44" s="34"/>
      <c r="C44" s="35">
        <v>793151</v>
      </c>
      <c r="D44" s="35">
        <v>1107256</v>
      </c>
      <c r="E44" s="31">
        <f>+'[2]Ejecución mes'!K190</f>
        <v>0</v>
      </c>
      <c r="F44" s="31">
        <f>+'[2]Ejecución mes'!L190</f>
        <v>0</v>
      </c>
      <c r="G44" s="31">
        <f>+'[2]Ejecución mes'!M190</f>
        <v>214098.02</v>
      </c>
      <c r="H44" s="31">
        <f>+'[2]Ejecución mes'!N190</f>
        <v>88510.85</v>
      </c>
      <c r="I44" s="31">
        <f>+'[2]Ejecución mes'!O190</f>
        <v>0</v>
      </c>
      <c r="J44" s="49">
        <v>0</v>
      </c>
      <c r="K44" s="49">
        <v>7882.4</v>
      </c>
      <c r="L44" s="49"/>
      <c r="M44" s="49"/>
      <c r="N44" s="49"/>
      <c r="O44" s="49"/>
      <c r="P44" s="49"/>
      <c r="Q44" s="96">
        <f t="shared" si="8"/>
        <v>310491.27</v>
      </c>
    </row>
    <row r="45" spans="1:20" s="51" customFormat="1" ht="27.75" customHeight="1" thickBot="1" x14ac:dyDescent="0.3">
      <c r="A45" s="20" t="s">
        <v>50</v>
      </c>
      <c r="B45" s="50"/>
      <c r="C45" s="22">
        <f>SUM(C46:C52)</f>
        <v>0</v>
      </c>
      <c r="D45" s="22">
        <f>SUM(D46:D52)</f>
        <v>0</v>
      </c>
      <c r="E45" s="22">
        <f t="shared" ref="E45:P45" si="9">SUM(E46:E52)</f>
        <v>0</v>
      </c>
      <c r="F45" s="22">
        <f t="shared" si="9"/>
        <v>0</v>
      </c>
      <c r="G45" s="22">
        <f t="shared" si="9"/>
        <v>0</v>
      </c>
      <c r="H45" s="22">
        <f t="shared" si="9"/>
        <v>0</v>
      </c>
      <c r="I45" s="22">
        <f t="shared" si="9"/>
        <v>0</v>
      </c>
      <c r="J45" s="22">
        <f t="shared" si="9"/>
        <v>0</v>
      </c>
      <c r="K45" s="22">
        <f t="shared" si="9"/>
        <v>0</v>
      </c>
      <c r="L45" s="22">
        <f t="shared" si="9"/>
        <v>0</v>
      </c>
      <c r="M45" s="22">
        <f t="shared" si="9"/>
        <v>0</v>
      </c>
      <c r="N45" s="22">
        <f t="shared" si="9"/>
        <v>0</v>
      </c>
      <c r="O45" s="22">
        <f t="shared" si="9"/>
        <v>0</v>
      </c>
      <c r="P45" s="22">
        <f t="shared" si="9"/>
        <v>0</v>
      </c>
      <c r="Q45" s="22">
        <f>SUM(Q46:Q52)</f>
        <v>0</v>
      </c>
    </row>
    <row r="46" spans="1:20" ht="30" x14ac:dyDescent="0.25">
      <c r="A46" s="25" t="s">
        <v>51</v>
      </c>
      <c r="B46" s="34"/>
      <c r="C46" s="26"/>
      <c r="D46" s="26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96">
        <f t="shared" ref="Q46:Q52" si="10">SUM(E46:P46)</f>
        <v>0</v>
      </c>
    </row>
    <row r="47" spans="1:20" ht="30" x14ac:dyDescent="0.25">
      <c r="A47" s="25" t="s">
        <v>52</v>
      </c>
      <c r="B47" s="34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96">
        <f t="shared" si="10"/>
        <v>0</v>
      </c>
    </row>
    <row r="48" spans="1:20" ht="30" x14ac:dyDescent="0.25">
      <c r="A48" s="25" t="s">
        <v>53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96">
        <f t="shared" si="10"/>
        <v>0</v>
      </c>
    </row>
    <row r="49" spans="1:20" ht="30" x14ac:dyDescent="0.25">
      <c r="A49" s="25" t="s">
        <v>54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96">
        <f t="shared" si="10"/>
        <v>0</v>
      </c>
    </row>
    <row r="50" spans="1:20" ht="30" x14ac:dyDescent="0.25">
      <c r="A50" s="25" t="s">
        <v>55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96">
        <f t="shared" si="10"/>
        <v>0</v>
      </c>
    </row>
    <row r="51" spans="1:20" ht="30" x14ac:dyDescent="0.25">
      <c r="A51" s="25" t="s">
        <v>56</v>
      </c>
      <c r="B51" s="34"/>
      <c r="C51" s="30"/>
      <c r="D51" s="30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96">
        <f t="shared" si="10"/>
        <v>0</v>
      </c>
    </row>
    <row r="52" spans="1:20" ht="30" x14ac:dyDescent="0.25">
      <c r="A52" s="25" t="s">
        <v>57</v>
      </c>
      <c r="B52" s="34"/>
      <c r="C52" s="30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96">
        <f t="shared" si="10"/>
        <v>0</v>
      </c>
    </row>
    <row r="53" spans="1:20" ht="15.75" thickBot="1" x14ac:dyDescent="0.3">
      <c r="A53" s="20" t="s">
        <v>58</v>
      </c>
      <c r="B53" s="34"/>
      <c r="C53" s="52">
        <f>+C54+C55+C56+C57+C58+C59+C60</f>
        <v>0</v>
      </c>
      <c r="D53" s="52">
        <f t="shared" ref="D53:P53" si="11">+D54+D55+D56+D57+D58+D59+D60</f>
        <v>0</v>
      </c>
      <c r="E53" s="52">
        <f t="shared" si="11"/>
        <v>0</v>
      </c>
      <c r="F53" s="52">
        <f t="shared" si="11"/>
        <v>0</v>
      </c>
      <c r="G53" s="52">
        <f t="shared" si="11"/>
        <v>0</v>
      </c>
      <c r="H53" s="52">
        <f t="shared" si="11"/>
        <v>0</v>
      </c>
      <c r="I53" s="52">
        <f t="shared" si="11"/>
        <v>0</v>
      </c>
      <c r="J53" s="52">
        <f t="shared" si="11"/>
        <v>0</v>
      </c>
      <c r="K53" s="52">
        <f t="shared" si="11"/>
        <v>0</v>
      </c>
      <c r="L53" s="52">
        <f t="shared" si="11"/>
        <v>0</v>
      </c>
      <c r="M53" s="52">
        <f t="shared" si="11"/>
        <v>0</v>
      </c>
      <c r="N53" s="52">
        <f t="shared" si="11"/>
        <v>0</v>
      </c>
      <c r="O53" s="52">
        <f t="shared" si="11"/>
        <v>0</v>
      </c>
      <c r="P53" s="52">
        <f t="shared" si="11"/>
        <v>0</v>
      </c>
      <c r="Q53" s="52">
        <f t="shared" ref="Q53" si="12">SUM(E53:E53)</f>
        <v>0</v>
      </c>
    </row>
    <row r="54" spans="1:20" ht="30" x14ac:dyDescent="0.25">
      <c r="A54" s="25" t="s">
        <v>59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96">
        <f t="shared" ref="Q54:Q60" si="13">SUM(E54:P54)</f>
        <v>0</v>
      </c>
    </row>
    <row r="55" spans="1:20" ht="30" x14ac:dyDescent="0.25">
      <c r="A55" s="25" t="s">
        <v>60</v>
      </c>
      <c r="B55" s="3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96">
        <f t="shared" si="13"/>
        <v>0</v>
      </c>
    </row>
    <row r="56" spans="1:20" ht="30" x14ac:dyDescent="0.25">
      <c r="A56" s="25" t="s">
        <v>61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96">
        <f t="shared" si="13"/>
        <v>0</v>
      </c>
    </row>
    <row r="57" spans="1:20" ht="30" x14ac:dyDescent="0.25">
      <c r="A57" s="44" t="s">
        <v>62</v>
      </c>
      <c r="B57" s="45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96">
        <f t="shared" si="13"/>
        <v>0</v>
      </c>
    </row>
    <row r="58" spans="1:20" ht="30" x14ac:dyDescent="0.25">
      <c r="A58" s="46" t="s">
        <v>63</v>
      </c>
      <c r="B58" s="47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96">
        <f t="shared" si="13"/>
        <v>0</v>
      </c>
    </row>
    <row r="59" spans="1:20" ht="30" x14ac:dyDescent="0.25">
      <c r="A59" s="25" t="s">
        <v>64</v>
      </c>
      <c r="B59" s="3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96">
        <f t="shared" si="13"/>
        <v>0</v>
      </c>
    </row>
    <row r="60" spans="1:20" ht="30.75" thickBot="1" x14ac:dyDescent="0.3">
      <c r="A60" s="25" t="s">
        <v>65</v>
      </c>
      <c r="B60" s="34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96">
        <f t="shared" si="13"/>
        <v>0</v>
      </c>
    </row>
    <row r="61" spans="1:20" ht="30.75" thickBot="1" x14ac:dyDescent="0.3">
      <c r="A61" s="20" t="s">
        <v>66</v>
      </c>
      <c r="B61" s="34"/>
      <c r="C61" s="22">
        <f>SUM(C62:C70)</f>
        <v>962997</v>
      </c>
      <c r="D61" s="22">
        <f>SUM(D62:D70)</f>
        <v>4608997</v>
      </c>
      <c r="E61" s="22">
        <f t="shared" ref="E61:P61" si="14">SUM(E62:E70)</f>
        <v>0</v>
      </c>
      <c r="F61" s="22">
        <f t="shared" si="14"/>
        <v>0</v>
      </c>
      <c r="G61" s="22">
        <f t="shared" si="14"/>
        <v>0</v>
      </c>
      <c r="H61" s="22">
        <f t="shared" si="14"/>
        <v>0</v>
      </c>
      <c r="I61" s="22">
        <f t="shared" si="14"/>
        <v>155760</v>
      </c>
      <c r="J61" s="22">
        <f t="shared" si="14"/>
        <v>0</v>
      </c>
      <c r="K61" s="22">
        <f t="shared" si="14"/>
        <v>3100000</v>
      </c>
      <c r="L61" s="22">
        <f t="shared" si="14"/>
        <v>218500.17</v>
      </c>
      <c r="M61" s="22">
        <f t="shared" si="14"/>
        <v>0</v>
      </c>
      <c r="N61" s="22">
        <f t="shared" si="14"/>
        <v>0</v>
      </c>
      <c r="O61" s="22">
        <f t="shared" si="14"/>
        <v>0</v>
      </c>
      <c r="P61" s="22">
        <f t="shared" si="14"/>
        <v>0</v>
      </c>
      <c r="Q61" s="22">
        <f>SUM(Q62:Q70)</f>
        <v>3474260.17</v>
      </c>
      <c r="T61" s="24"/>
    </row>
    <row r="62" spans="1:20" x14ac:dyDescent="0.25">
      <c r="A62" s="25" t="s">
        <v>67</v>
      </c>
      <c r="B62" s="34"/>
      <c r="C62" s="35">
        <v>812997</v>
      </c>
      <c r="D62" s="35">
        <v>1198997</v>
      </c>
      <c r="E62" s="48">
        <f>+'[2]Ejecución mes'!K220</f>
        <v>0</v>
      </c>
      <c r="F62" s="48">
        <f>+'[2]Ejecución mes'!L220</f>
        <v>0</v>
      </c>
      <c r="G62" s="48">
        <f>+'[2]Ejecución mes'!M220</f>
        <v>0</v>
      </c>
      <c r="H62" s="48">
        <f>+'[2]Ejecución mes'!N220</f>
        <v>0</v>
      </c>
      <c r="I62" s="48">
        <f>+'[2]Ejecución mes'!O220</f>
        <v>0</v>
      </c>
      <c r="J62" s="48"/>
      <c r="K62" s="48"/>
      <c r="L62" s="48">
        <v>201000.17</v>
      </c>
      <c r="M62" s="48"/>
      <c r="N62" s="48"/>
      <c r="O62" s="48"/>
      <c r="P62" s="48"/>
      <c r="Q62" s="96">
        <f t="shared" ref="Q62:Q70" si="15">SUM(E62:P62)</f>
        <v>201000.17</v>
      </c>
    </row>
    <row r="63" spans="1:20" ht="30" x14ac:dyDescent="0.25">
      <c r="A63" s="25" t="s">
        <v>68</v>
      </c>
      <c r="B63" s="34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96">
        <f t="shared" si="15"/>
        <v>0</v>
      </c>
    </row>
    <row r="64" spans="1:20" ht="30" x14ac:dyDescent="0.25">
      <c r="A64" s="25" t="s">
        <v>69</v>
      </c>
      <c r="B64" s="34"/>
      <c r="C64" s="30"/>
      <c r="D64" s="31"/>
      <c r="E64" s="31">
        <f>+'[2]Ejecución mes'!K228</f>
        <v>0</v>
      </c>
      <c r="F64" s="31">
        <f>+'[2]Ejecución mes'!L228</f>
        <v>0</v>
      </c>
      <c r="G64" s="31">
        <f>+'[2]Ejecución mes'!M228</f>
        <v>0</v>
      </c>
      <c r="H64" s="31">
        <f>+'[2]Ejecución mes'!N228</f>
        <v>0</v>
      </c>
      <c r="I64" s="31">
        <f>+'[2]Ejecución mes'!O228</f>
        <v>0</v>
      </c>
      <c r="J64" s="31"/>
      <c r="K64" s="31"/>
      <c r="L64" s="31"/>
      <c r="M64" s="31"/>
      <c r="N64" s="31"/>
      <c r="O64" s="31"/>
      <c r="P64" s="31"/>
      <c r="Q64" s="96">
        <f t="shared" si="15"/>
        <v>0</v>
      </c>
    </row>
    <row r="65" spans="1:20" ht="30" x14ac:dyDescent="0.25">
      <c r="A65" s="25" t="s">
        <v>70</v>
      </c>
      <c r="B65" s="34"/>
      <c r="C65" s="30"/>
      <c r="D65" s="31">
        <v>3100000</v>
      </c>
      <c r="E65" s="31">
        <f>+'[2]Ejecución mes'!K231</f>
        <v>0</v>
      </c>
      <c r="F65" s="31">
        <f>+'[2]Ejecución mes'!L231</f>
        <v>0</v>
      </c>
      <c r="G65" s="31">
        <f>+'[2]Ejecución mes'!M231</f>
        <v>0</v>
      </c>
      <c r="H65" s="31">
        <f>+'[2]Ejecución mes'!N231</f>
        <v>0</v>
      </c>
      <c r="I65" s="31">
        <f>+'[2]Ejecución mes'!O231</f>
        <v>0</v>
      </c>
      <c r="J65" s="31"/>
      <c r="K65" s="31">
        <v>3100000</v>
      </c>
      <c r="L65" s="31"/>
      <c r="M65" s="31"/>
      <c r="N65" s="31"/>
      <c r="O65" s="31"/>
      <c r="P65" s="31"/>
      <c r="Q65" s="96">
        <f t="shared" si="15"/>
        <v>3100000</v>
      </c>
    </row>
    <row r="66" spans="1:20" ht="30" x14ac:dyDescent="0.25">
      <c r="A66" s="25" t="s">
        <v>71</v>
      </c>
      <c r="B66" s="34"/>
      <c r="C66" s="30">
        <v>150000</v>
      </c>
      <c r="D66" s="31">
        <v>310000</v>
      </c>
      <c r="E66" s="31">
        <f>+'[2]Ejecución mes'!K234</f>
        <v>0</v>
      </c>
      <c r="F66" s="31">
        <f>+'[2]Ejecución mes'!L234</f>
        <v>0</v>
      </c>
      <c r="G66" s="31">
        <f>+'[2]Ejecución mes'!M234</f>
        <v>0</v>
      </c>
      <c r="H66" s="31">
        <f>+'[2]Ejecución mes'!N234</f>
        <v>0</v>
      </c>
      <c r="I66" s="31">
        <f>+'[2]Ejecución mes'!O234</f>
        <v>155760</v>
      </c>
      <c r="J66" s="31"/>
      <c r="K66" s="31"/>
      <c r="L66" s="31">
        <v>17500</v>
      </c>
      <c r="M66" s="31"/>
      <c r="N66" s="31"/>
      <c r="O66" s="31"/>
      <c r="P66" s="31"/>
      <c r="Q66" s="96">
        <f t="shared" si="15"/>
        <v>173260</v>
      </c>
    </row>
    <row r="67" spans="1:20" ht="16.5" customHeight="1" x14ac:dyDescent="0.25">
      <c r="A67" s="25" t="s">
        <v>72</v>
      </c>
      <c r="B67" s="34"/>
      <c r="C67" s="30"/>
      <c r="D67" s="31"/>
      <c r="E67" s="31">
        <f>+'[2]Ejecución mes'!K243</f>
        <v>0</v>
      </c>
      <c r="F67" s="31">
        <f>+'[2]Ejecución mes'!L243</f>
        <v>0</v>
      </c>
      <c r="G67" s="31">
        <f>+'[2]Ejecución mes'!M243</f>
        <v>0</v>
      </c>
      <c r="H67" s="31">
        <f>+'[2]Ejecución mes'!N243</f>
        <v>0</v>
      </c>
      <c r="I67" s="31">
        <f>+'[2]Ejecución mes'!O243</f>
        <v>0</v>
      </c>
      <c r="J67" s="31"/>
      <c r="K67" s="31"/>
      <c r="L67" s="31"/>
      <c r="M67" s="31"/>
      <c r="N67" s="31"/>
      <c r="O67" s="31"/>
      <c r="P67" s="31"/>
      <c r="Q67" s="96">
        <f t="shared" si="15"/>
        <v>0</v>
      </c>
    </row>
    <row r="68" spans="1:20" ht="15.75" customHeight="1" x14ac:dyDescent="0.25">
      <c r="A68" s="25" t="s">
        <v>73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96">
        <f t="shared" si="15"/>
        <v>0</v>
      </c>
    </row>
    <row r="69" spans="1:20" ht="14.25" customHeight="1" x14ac:dyDescent="0.25">
      <c r="A69" s="25" t="s">
        <v>74</v>
      </c>
      <c r="B69" s="34"/>
      <c r="C69" s="30"/>
      <c r="D69" s="31"/>
      <c r="E69" s="31">
        <f>+'[2]Ejecución mes'!K246</f>
        <v>0</v>
      </c>
      <c r="F69" s="31">
        <f>+'[2]Ejecución mes'!L246</f>
        <v>0</v>
      </c>
      <c r="G69" s="31">
        <f>+'[2]Ejecución mes'!M246</f>
        <v>0</v>
      </c>
      <c r="H69" s="31">
        <f>+'[2]Ejecución mes'!N246</f>
        <v>0</v>
      </c>
      <c r="I69" s="31">
        <f>+'[2]Ejecución mes'!O246</f>
        <v>0</v>
      </c>
      <c r="J69" s="31"/>
      <c r="K69" s="31"/>
      <c r="L69" s="31"/>
      <c r="M69" s="31"/>
      <c r="N69" s="31"/>
      <c r="O69" s="31"/>
      <c r="P69" s="31"/>
      <c r="Q69" s="96">
        <f t="shared" si="15"/>
        <v>0</v>
      </c>
    </row>
    <row r="70" spans="1:20" ht="30" customHeight="1" thickBot="1" x14ac:dyDescent="0.3">
      <c r="A70" s="25" t="s">
        <v>75</v>
      </c>
      <c r="B70" s="34"/>
      <c r="C70" s="35"/>
      <c r="D70" s="48"/>
      <c r="E70" s="48">
        <f>+'[2]Ejecución mes'!K243</f>
        <v>0</v>
      </c>
      <c r="F70" s="48">
        <f>+'[2]Ejecución mes'!L243</f>
        <v>0</v>
      </c>
      <c r="G70" s="48">
        <f>+'[2]Ejecución mes'!M243</f>
        <v>0</v>
      </c>
      <c r="H70" s="48">
        <f>+'[2]Ejecución mes'!N243</f>
        <v>0</v>
      </c>
      <c r="I70" s="48">
        <f>+'[2]Ejecución mes'!O243</f>
        <v>0</v>
      </c>
      <c r="J70" s="31"/>
      <c r="K70" s="31"/>
      <c r="L70" s="31"/>
      <c r="M70" s="31"/>
      <c r="N70" s="31"/>
      <c r="O70" s="31"/>
      <c r="P70" s="31"/>
      <c r="Q70" s="96">
        <f t="shared" si="15"/>
        <v>0</v>
      </c>
    </row>
    <row r="71" spans="1:20" ht="15.75" thickBot="1" x14ac:dyDescent="0.3">
      <c r="A71" s="20" t="s">
        <v>76</v>
      </c>
      <c r="B71" s="34"/>
      <c r="C71" s="43">
        <f t="shared" ref="C71:Q71" si="16">SUM(C72:C75)</f>
        <v>0</v>
      </c>
      <c r="D71" s="43">
        <f t="shared" si="16"/>
        <v>2631154</v>
      </c>
      <c r="E71" s="43">
        <f t="shared" si="16"/>
        <v>0</v>
      </c>
      <c r="F71" s="43">
        <f t="shared" si="16"/>
        <v>0</v>
      </c>
      <c r="G71" s="43">
        <f t="shared" si="16"/>
        <v>0</v>
      </c>
      <c r="H71" s="43">
        <f t="shared" si="16"/>
        <v>0</v>
      </c>
      <c r="I71" s="43">
        <f t="shared" si="16"/>
        <v>831349.04</v>
      </c>
      <c r="J71" s="43">
        <f t="shared" si="16"/>
        <v>0</v>
      </c>
      <c r="K71" s="43">
        <f t="shared" si="16"/>
        <v>1099803.8400000001</v>
      </c>
      <c r="L71" s="43">
        <f t="shared" si="16"/>
        <v>0</v>
      </c>
      <c r="M71" s="43">
        <f t="shared" si="16"/>
        <v>0</v>
      </c>
      <c r="N71" s="43">
        <f t="shared" si="16"/>
        <v>0</v>
      </c>
      <c r="O71" s="43">
        <f t="shared" si="16"/>
        <v>0</v>
      </c>
      <c r="P71" s="43">
        <f t="shared" si="16"/>
        <v>0</v>
      </c>
      <c r="Q71" s="43">
        <f t="shared" si="16"/>
        <v>1931152.8800000001</v>
      </c>
    </row>
    <row r="72" spans="1:20" x14ac:dyDescent="0.25">
      <c r="A72" s="25" t="s">
        <v>77</v>
      </c>
      <c r="B72" s="34"/>
      <c r="C72" s="39"/>
      <c r="D72" s="39">
        <v>2631154</v>
      </c>
      <c r="E72" s="39">
        <f>+'[2]Ejecución mes'!K259</f>
        <v>0</v>
      </c>
      <c r="F72" s="39">
        <f>+'[2]Ejecución mes'!L259</f>
        <v>0</v>
      </c>
      <c r="G72" s="39">
        <f>+'[2]Ejecución mes'!M259</f>
        <v>0</v>
      </c>
      <c r="H72" s="39">
        <f>+'[2]Ejecución mes'!N259</f>
        <v>0</v>
      </c>
      <c r="I72" s="39">
        <f>+'[2]Ejecución mes'!O259</f>
        <v>831349.04</v>
      </c>
      <c r="J72" s="39"/>
      <c r="K72" s="39">
        <v>1099803.8400000001</v>
      </c>
      <c r="L72" s="39"/>
      <c r="M72" s="39"/>
      <c r="N72" s="39"/>
      <c r="O72" s="39"/>
      <c r="P72" s="39"/>
      <c r="Q72" s="96">
        <f t="shared" ref="Q72:Q83" si="17">SUM(E72:P72)</f>
        <v>1931152.8800000001</v>
      </c>
    </row>
    <row r="73" spans="1:20" x14ac:dyDescent="0.25">
      <c r="A73" s="25" t="s">
        <v>78</v>
      </c>
      <c r="B73" s="34"/>
      <c r="C73" s="31"/>
      <c r="D73" s="31"/>
      <c r="E73" s="31">
        <f>+'[2]Ejecución mes'!K219</f>
        <v>0</v>
      </c>
      <c r="F73" s="31">
        <f>+'[2]Ejecución mes'!L219</f>
        <v>0</v>
      </c>
      <c r="G73" s="31">
        <f>+'[2]Ejecución mes'!M219</f>
        <v>0</v>
      </c>
      <c r="H73" s="31">
        <f>+'[2]Ejecución mes'!N219</f>
        <v>0</v>
      </c>
      <c r="I73" s="31">
        <f>+'[2]Ejecución mes'!O219</f>
        <v>0</v>
      </c>
      <c r="J73" s="31"/>
      <c r="K73" s="31"/>
      <c r="L73" s="31"/>
      <c r="M73" s="31"/>
      <c r="N73" s="31"/>
      <c r="O73" s="31"/>
      <c r="P73" s="31"/>
      <c r="Q73" s="96">
        <f t="shared" si="17"/>
        <v>0</v>
      </c>
    </row>
    <row r="74" spans="1:20" x14ac:dyDescent="0.25">
      <c r="A74" s="53" t="s">
        <v>79</v>
      </c>
      <c r="B74" s="45"/>
      <c r="C74" s="39"/>
      <c r="D74" s="39"/>
      <c r="E74" s="39">
        <f>+'[2]Ejecución mes'!K220</f>
        <v>0</v>
      </c>
      <c r="F74" s="39">
        <f>+'[2]Ejecución mes'!L220</f>
        <v>0</v>
      </c>
      <c r="G74" s="39">
        <f>+'[2]Ejecución mes'!M220</f>
        <v>0</v>
      </c>
      <c r="H74" s="39">
        <f>+'[2]Ejecución mes'!N220</f>
        <v>0</v>
      </c>
      <c r="I74" s="39">
        <f>+'[2]Ejecución mes'!O220</f>
        <v>0</v>
      </c>
      <c r="J74" s="39"/>
      <c r="K74" s="39"/>
      <c r="L74" s="39"/>
      <c r="M74" s="39"/>
      <c r="N74" s="39"/>
      <c r="O74" s="39"/>
      <c r="P74" s="39"/>
      <c r="Q74" s="96">
        <f t="shared" si="17"/>
        <v>0</v>
      </c>
      <c r="S74" s="24"/>
    </row>
    <row r="75" spans="1:20" ht="45.75" thickBot="1" x14ac:dyDescent="0.3">
      <c r="A75" s="46" t="s">
        <v>80</v>
      </c>
      <c r="B75" s="47"/>
      <c r="C75" s="42"/>
      <c r="D75" s="42"/>
      <c r="E75" s="42">
        <f>+'[2]Ejecución mes'!K221</f>
        <v>0</v>
      </c>
      <c r="F75" s="42">
        <f>+'[2]Ejecución mes'!L221</f>
        <v>0</v>
      </c>
      <c r="G75" s="42">
        <f>+'[2]Ejecución mes'!M221</f>
        <v>0</v>
      </c>
      <c r="H75" s="42">
        <f>+'[2]Ejecución mes'!N221</f>
        <v>0</v>
      </c>
      <c r="I75" s="42">
        <f>+'[2]Ejecución mes'!O221</f>
        <v>0</v>
      </c>
      <c r="J75" s="42"/>
      <c r="K75" s="42"/>
      <c r="L75" s="42"/>
      <c r="M75" s="42"/>
      <c r="N75" s="42"/>
      <c r="O75" s="42"/>
      <c r="P75" s="42"/>
      <c r="Q75" s="96">
        <f t="shared" si="17"/>
        <v>0</v>
      </c>
      <c r="T75" t="s">
        <v>81</v>
      </c>
    </row>
    <row r="76" spans="1:20" ht="36" customHeight="1" thickBot="1" x14ac:dyDescent="0.3">
      <c r="A76" s="20" t="s">
        <v>82</v>
      </c>
      <c r="B76" s="34"/>
      <c r="C76" s="43">
        <f t="shared" ref="C76:Q76" si="18">SUM(C77:C78)</f>
        <v>0</v>
      </c>
      <c r="D76" s="43">
        <f t="shared" si="18"/>
        <v>0</v>
      </c>
      <c r="E76" s="43">
        <f t="shared" si="18"/>
        <v>0</v>
      </c>
      <c r="F76" s="43">
        <f t="shared" si="18"/>
        <v>0</v>
      </c>
      <c r="G76" s="43">
        <f t="shared" si="18"/>
        <v>0</v>
      </c>
      <c r="H76" s="43">
        <f t="shared" si="18"/>
        <v>0</v>
      </c>
      <c r="I76" s="43">
        <f t="shared" si="18"/>
        <v>0</v>
      </c>
      <c r="J76" s="43">
        <f t="shared" si="18"/>
        <v>0</v>
      </c>
      <c r="K76" s="43">
        <f t="shared" si="18"/>
        <v>0</v>
      </c>
      <c r="L76" s="43">
        <f t="shared" si="18"/>
        <v>0</v>
      </c>
      <c r="M76" s="43">
        <f t="shared" si="18"/>
        <v>0</v>
      </c>
      <c r="N76" s="43">
        <f t="shared" si="18"/>
        <v>0</v>
      </c>
      <c r="O76" s="43">
        <f t="shared" si="18"/>
        <v>0</v>
      </c>
      <c r="P76" s="43">
        <f t="shared" si="18"/>
        <v>0</v>
      </c>
      <c r="Q76" s="43">
        <f t="shared" si="18"/>
        <v>0</v>
      </c>
    </row>
    <row r="77" spans="1:20" ht="18" customHeight="1" x14ac:dyDescent="0.25">
      <c r="A77" s="25" t="s">
        <v>83</v>
      </c>
      <c r="B77" s="3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96">
        <f t="shared" si="17"/>
        <v>0</v>
      </c>
    </row>
    <row r="78" spans="1:20" ht="30.75" thickBot="1" x14ac:dyDescent="0.3">
      <c r="A78" s="25" t="s">
        <v>84</v>
      </c>
      <c r="B78" s="34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96">
        <f t="shared" si="17"/>
        <v>0</v>
      </c>
    </row>
    <row r="79" spans="1:20" ht="15.75" thickBot="1" x14ac:dyDescent="0.3">
      <c r="A79" s="20" t="s">
        <v>85</v>
      </c>
      <c r="B79" s="34"/>
      <c r="C79" s="43">
        <f t="shared" ref="C79:I79" si="19">SUM(C80:C82)</f>
        <v>0</v>
      </c>
      <c r="D79" s="43">
        <f t="shared" si="19"/>
        <v>0</v>
      </c>
      <c r="E79" s="43">
        <f t="shared" si="19"/>
        <v>0</v>
      </c>
      <c r="F79" s="43">
        <f t="shared" si="19"/>
        <v>0</v>
      </c>
      <c r="G79" s="43">
        <f t="shared" si="19"/>
        <v>0</v>
      </c>
      <c r="H79" s="43">
        <f t="shared" si="19"/>
        <v>0</v>
      </c>
      <c r="I79" s="43">
        <f t="shared" si="19"/>
        <v>0</v>
      </c>
      <c r="J79" s="43">
        <f t="shared" ref="J79:Q79" si="20">+J83</f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0</v>
      </c>
      <c r="O79" s="43">
        <f t="shared" si="20"/>
        <v>0</v>
      </c>
      <c r="P79" s="43">
        <f t="shared" si="20"/>
        <v>0</v>
      </c>
      <c r="Q79" s="43">
        <f t="shared" si="20"/>
        <v>0</v>
      </c>
    </row>
    <row r="80" spans="1:20" x14ac:dyDescent="0.25">
      <c r="A80" s="32" t="s">
        <v>86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96">
        <f t="shared" si="17"/>
        <v>0</v>
      </c>
    </row>
    <row r="81" spans="1:20" x14ac:dyDescent="0.25">
      <c r="A81" s="32" t="s">
        <v>87</v>
      </c>
      <c r="B81" s="34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96">
        <f t="shared" si="17"/>
        <v>0</v>
      </c>
      <c r="S81" s="24"/>
      <c r="T81" s="24"/>
    </row>
    <row r="82" spans="1:20" ht="30" x14ac:dyDescent="0.25">
      <c r="A82" s="25" t="s">
        <v>88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96">
        <f t="shared" si="17"/>
        <v>0</v>
      </c>
    </row>
    <row r="83" spans="1:20" ht="45.75" thickBot="1" x14ac:dyDescent="0.3">
      <c r="A83" s="25" t="s">
        <v>89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96">
        <f t="shared" si="17"/>
        <v>0</v>
      </c>
    </row>
    <row r="84" spans="1:20" s="51" customFormat="1" ht="15.75" thickBot="1" x14ac:dyDescent="0.3">
      <c r="A84" s="54" t="s">
        <v>90</v>
      </c>
      <c r="B84" s="55"/>
      <c r="C84" s="56">
        <f t="shared" ref="C84:G84" si="21">+C19+C25+C35+C45+C53+C61+C71+C76+C79</f>
        <v>72826675</v>
      </c>
      <c r="D84" s="56">
        <f t="shared" si="21"/>
        <v>90600596</v>
      </c>
      <c r="E84" s="56">
        <f t="shared" si="21"/>
        <v>3612010.49</v>
      </c>
      <c r="F84" s="56">
        <f t="shared" si="21"/>
        <v>3644270.64</v>
      </c>
      <c r="G84" s="56">
        <f t="shared" si="21"/>
        <v>4170115.93</v>
      </c>
      <c r="H84" s="56">
        <f>+H19+H25+H35+H45+H53+H61+H71+H76+H79</f>
        <v>5544625.21</v>
      </c>
      <c r="I84" s="56">
        <f>+I19+I25+I35+I45+I53+I61+I71+I76+I79</f>
        <v>7519626.9500000002</v>
      </c>
      <c r="J84" s="56">
        <f t="shared" ref="J84:Q84" si="22">+J19+J25+J35+J45+J53+J61+J71+J76+J79</f>
        <v>6470352.4100000001</v>
      </c>
      <c r="K84" s="56">
        <f t="shared" si="22"/>
        <v>9395000.5899999999</v>
      </c>
      <c r="L84" s="56">
        <f t="shared" si="22"/>
        <v>4483065.7699999996</v>
      </c>
      <c r="M84" s="56">
        <f t="shared" si="22"/>
        <v>0</v>
      </c>
      <c r="N84" s="56">
        <f t="shared" si="22"/>
        <v>0</v>
      </c>
      <c r="O84" s="56">
        <f t="shared" si="22"/>
        <v>0</v>
      </c>
      <c r="P84" s="56">
        <f t="shared" si="22"/>
        <v>0</v>
      </c>
      <c r="Q84" s="56">
        <f t="shared" si="22"/>
        <v>44839067.99000001</v>
      </c>
      <c r="S84" s="57"/>
    </row>
    <row r="85" spans="1:20" ht="12" customHeight="1" thickBot="1" x14ac:dyDescent="0.3">
      <c r="A85" s="58"/>
      <c r="B85" s="34"/>
      <c r="C85" s="59"/>
      <c r="D85" s="21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36"/>
    </row>
    <row r="86" spans="1:20" ht="16.5" customHeight="1" thickBot="1" x14ac:dyDescent="0.3">
      <c r="A86" s="61" t="s">
        <v>91</v>
      </c>
      <c r="B86" s="62"/>
      <c r="C86" s="63"/>
      <c r="D86" s="64"/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64">
        <v>0</v>
      </c>
      <c r="Q86" s="98">
        <v>0</v>
      </c>
    </row>
    <row r="87" spans="1:20" ht="19.5" customHeight="1" x14ac:dyDescent="0.25">
      <c r="A87" s="20" t="s">
        <v>92</v>
      </c>
      <c r="B87" s="34"/>
      <c r="C87" s="26">
        <v>0</v>
      </c>
      <c r="D87" s="66"/>
      <c r="E87" s="66">
        <v>0</v>
      </c>
      <c r="F87" s="66">
        <v>0</v>
      </c>
      <c r="G87" s="66">
        <v>0</v>
      </c>
      <c r="H87" s="66">
        <v>0</v>
      </c>
      <c r="I87" s="66">
        <v>0</v>
      </c>
      <c r="J87" s="66">
        <v>0</v>
      </c>
      <c r="K87" s="66">
        <v>0</v>
      </c>
      <c r="L87" s="66">
        <v>0</v>
      </c>
      <c r="M87" s="66">
        <v>0</v>
      </c>
      <c r="N87" s="66">
        <v>0</v>
      </c>
      <c r="O87" s="66">
        <v>0</v>
      </c>
      <c r="P87" s="66">
        <v>0</v>
      </c>
      <c r="Q87" s="96">
        <f t="shared" ref="Q87:Q92" si="23">SUM(E87:P87)</f>
        <v>0</v>
      </c>
    </row>
    <row r="88" spans="1:20" ht="30" x14ac:dyDescent="0.25">
      <c r="A88" s="25" t="s">
        <v>93</v>
      </c>
      <c r="B88" s="34"/>
      <c r="C88" s="30">
        <v>0</v>
      </c>
      <c r="D88" s="67"/>
      <c r="E88" s="67">
        <v>0</v>
      </c>
      <c r="F88" s="67">
        <v>0</v>
      </c>
      <c r="G88" s="67">
        <v>0</v>
      </c>
      <c r="H88" s="67">
        <v>0</v>
      </c>
      <c r="I88" s="67">
        <v>0</v>
      </c>
      <c r="J88" s="67">
        <v>0</v>
      </c>
      <c r="K88" s="67">
        <v>0</v>
      </c>
      <c r="L88" s="67">
        <v>0</v>
      </c>
      <c r="M88" s="67">
        <v>0</v>
      </c>
      <c r="N88" s="67">
        <v>0</v>
      </c>
      <c r="O88" s="67">
        <v>0</v>
      </c>
      <c r="P88" s="67">
        <v>0</v>
      </c>
      <c r="Q88" s="96">
        <f t="shared" si="23"/>
        <v>0</v>
      </c>
    </row>
    <row r="89" spans="1:20" ht="30.75" thickBot="1" x14ac:dyDescent="0.3">
      <c r="A89" s="25" t="s">
        <v>94</v>
      </c>
      <c r="B89" s="34"/>
      <c r="C89" s="68"/>
      <c r="D89" s="60"/>
      <c r="E89" s="60">
        <v>0</v>
      </c>
      <c r="F89" s="60">
        <v>0</v>
      </c>
      <c r="G89" s="60">
        <v>0</v>
      </c>
      <c r="H89" s="60">
        <v>0</v>
      </c>
      <c r="I89" s="60"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60">
        <v>0</v>
      </c>
      <c r="Q89" s="96">
        <f t="shared" si="23"/>
        <v>0</v>
      </c>
      <c r="S89" s="24"/>
    </row>
    <row r="90" spans="1:20" ht="15.75" thickBot="1" x14ac:dyDescent="0.3">
      <c r="A90" s="20" t="s">
        <v>95</v>
      </c>
      <c r="C90" s="69">
        <v>0</v>
      </c>
      <c r="D90" s="64"/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0</v>
      </c>
      <c r="O90" s="64">
        <v>0</v>
      </c>
      <c r="P90" s="64">
        <v>0</v>
      </c>
      <c r="Q90" s="96">
        <f t="shared" si="23"/>
        <v>0</v>
      </c>
    </row>
    <row r="91" spans="1:20" x14ac:dyDescent="0.25">
      <c r="A91" s="32" t="s">
        <v>96</v>
      </c>
      <c r="B91" s="34"/>
      <c r="C91" s="35">
        <v>0</v>
      </c>
      <c r="D91" s="60"/>
      <c r="E91" s="60">
        <v>0</v>
      </c>
      <c r="F91" s="60">
        <v>0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0">
        <v>0</v>
      </c>
      <c r="M91" s="60">
        <v>0</v>
      </c>
      <c r="N91" s="60">
        <v>0</v>
      </c>
      <c r="O91" s="60">
        <v>0</v>
      </c>
      <c r="P91" s="60">
        <v>0</v>
      </c>
      <c r="Q91" s="96">
        <f t="shared" si="23"/>
        <v>0</v>
      </c>
    </row>
    <row r="92" spans="1:20" x14ac:dyDescent="0.25">
      <c r="A92" s="32" t="s">
        <v>97</v>
      </c>
      <c r="C92" s="70"/>
      <c r="D92" s="67"/>
      <c r="E92" s="67">
        <v>0</v>
      </c>
      <c r="F92" s="67">
        <v>0</v>
      </c>
      <c r="G92" s="67">
        <v>0</v>
      </c>
      <c r="H92" s="67">
        <v>0</v>
      </c>
      <c r="I92" s="67">
        <v>0</v>
      </c>
      <c r="J92" s="67">
        <v>0</v>
      </c>
      <c r="K92" s="67">
        <v>0</v>
      </c>
      <c r="L92" s="67">
        <v>0</v>
      </c>
      <c r="M92" s="67">
        <v>0</v>
      </c>
      <c r="N92" s="67">
        <v>0</v>
      </c>
      <c r="O92" s="67">
        <v>0</v>
      </c>
      <c r="P92" s="67">
        <v>0</v>
      </c>
      <c r="Q92" s="96">
        <f t="shared" si="23"/>
        <v>0</v>
      </c>
    </row>
    <row r="93" spans="1:20" ht="8.25" customHeight="1" x14ac:dyDescent="0.25">
      <c r="A93" s="32"/>
      <c r="C93" s="71">
        <v>0</v>
      </c>
      <c r="D93" s="72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36"/>
    </row>
    <row r="94" spans="1:20" ht="9.75" customHeight="1" thickBot="1" x14ac:dyDescent="0.3">
      <c r="A94" s="32"/>
      <c r="C94" s="73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36"/>
    </row>
    <row r="95" spans="1:20" ht="15.75" thickBot="1" x14ac:dyDescent="0.3">
      <c r="A95" s="74" t="s">
        <v>98</v>
      </c>
      <c r="C95" s="75"/>
      <c r="D95" s="64"/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/>
      <c r="K95" s="64"/>
      <c r="L95" s="64"/>
      <c r="M95" s="64"/>
      <c r="N95" s="64"/>
      <c r="O95" s="64"/>
      <c r="P95" s="64"/>
      <c r="Q95" s="99">
        <v>0</v>
      </c>
    </row>
    <row r="96" spans="1:20" ht="30.75" thickBot="1" x14ac:dyDescent="0.3">
      <c r="A96" s="25" t="s">
        <v>99</v>
      </c>
      <c r="B96" s="34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  <c r="O96" s="76">
        <v>0</v>
      </c>
      <c r="P96" s="76">
        <v>0</v>
      </c>
      <c r="Q96" s="76">
        <v>0</v>
      </c>
      <c r="S96" s="24"/>
    </row>
    <row r="97" spans="1:19" ht="15.75" thickTop="1" x14ac:dyDescent="0.25">
      <c r="A97" s="54" t="s">
        <v>100</v>
      </c>
      <c r="B97" s="55"/>
      <c r="C97" s="77">
        <v>0</v>
      </c>
      <c r="D97" s="77"/>
      <c r="E97" s="77">
        <v>0</v>
      </c>
      <c r="F97" s="77">
        <v>0</v>
      </c>
      <c r="G97" s="77">
        <v>0</v>
      </c>
      <c r="H97" s="77">
        <v>0</v>
      </c>
      <c r="I97" s="77">
        <v>0</v>
      </c>
      <c r="J97" s="77"/>
      <c r="K97" s="77"/>
      <c r="L97" s="77"/>
      <c r="M97" s="77"/>
      <c r="N97" s="77"/>
      <c r="O97" s="77"/>
      <c r="P97" s="77"/>
      <c r="Q97" s="77">
        <v>0</v>
      </c>
      <c r="S97" s="24"/>
    </row>
    <row r="98" spans="1:19" x14ac:dyDescent="0.25">
      <c r="A98" s="78"/>
      <c r="B98" s="45"/>
      <c r="C98" s="79"/>
      <c r="D98" s="80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>
        <f t="shared" ref="Q98" si="24">SUM(E98:P98)</f>
        <v>0</v>
      </c>
      <c r="S98" s="24"/>
    </row>
    <row r="99" spans="1:19" ht="21" customHeight="1" thickBot="1" x14ac:dyDescent="0.3">
      <c r="A99" s="82" t="s">
        <v>101</v>
      </c>
      <c r="B99" s="83"/>
      <c r="C99" s="84">
        <f>+C84+C97</f>
        <v>72826675</v>
      </c>
      <c r="D99" s="84">
        <f>+D84+D97</f>
        <v>90600596</v>
      </c>
      <c r="E99" s="84">
        <f t="shared" ref="E99:Q99" si="25">+E84+E97</f>
        <v>3612010.49</v>
      </c>
      <c r="F99" s="84">
        <f t="shared" si="25"/>
        <v>3644270.64</v>
      </c>
      <c r="G99" s="84">
        <f t="shared" si="25"/>
        <v>4170115.93</v>
      </c>
      <c r="H99" s="84">
        <f t="shared" si="25"/>
        <v>5544625.21</v>
      </c>
      <c r="I99" s="84">
        <f t="shared" si="25"/>
        <v>7519626.9500000002</v>
      </c>
      <c r="J99" s="84">
        <f t="shared" si="25"/>
        <v>6470352.4100000001</v>
      </c>
      <c r="K99" s="84">
        <f t="shared" si="25"/>
        <v>9395000.5899999999</v>
      </c>
      <c r="L99" s="84">
        <f t="shared" si="25"/>
        <v>4483065.7699999996</v>
      </c>
      <c r="M99" s="84">
        <f t="shared" si="25"/>
        <v>0</v>
      </c>
      <c r="N99" s="84">
        <f t="shared" si="25"/>
        <v>0</v>
      </c>
      <c r="O99" s="84">
        <f t="shared" si="25"/>
        <v>0</v>
      </c>
      <c r="P99" s="84">
        <f t="shared" si="25"/>
        <v>0</v>
      </c>
      <c r="Q99" s="84">
        <f t="shared" si="25"/>
        <v>44839067.99000001</v>
      </c>
      <c r="S99" s="24"/>
    </row>
    <row r="100" spans="1:19" ht="15.75" thickTop="1" x14ac:dyDescent="0.25">
      <c r="A100" s="51" t="s">
        <v>102</v>
      </c>
      <c r="Q100" s="24"/>
    </row>
    <row r="101" spans="1:19" x14ac:dyDescent="0.25">
      <c r="A101" s="2" t="s">
        <v>103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spans="1:19" x14ac:dyDescent="0.25">
      <c r="A102" s="2" t="s">
        <v>104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9" x14ac:dyDescent="0.25">
      <c r="A103" s="2" t="s">
        <v>105</v>
      </c>
    </row>
    <row r="104" spans="1:19" x14ac:dyDescent="0.25">
      <c r="A104" s="2" t="s">
        <v>106</v>
      </c>
    </row>
    <row r="105" spans="1:19" x14ac:dyDescent="0.25">
      <c r="A105" s="2" t="s">
        <v>107</v>
      </c>
    </row>
    <row r="106" spans="1:19" x14ac:dyDescent="0.25">
      <c r="A106" s="2" t="s">
        <v>108</v>
      </c>
    </row>
    <row r="107" spans="1:19" x14ac:dyDescent="0.25">
      <c r="A107" s="2"/>
    </row>
    <row r="108" spans="1:19" x14ac:dyDescent="0.25">
      <c r="A108" s="2"/>
    </row>
    <row r="109" spans="1:19" x14ac:dyDescent="0.25">
      <c r="D109" s="85" t="s">
        <v>109</v>
      </c>
      <c r="J109" s="85" t="s">
        <v>110</v>
      </c>
      <c r="K109" s="85"/>
      <c r="L109" s="85"/>
      <c r="N109" s="85"/>
      <c r="O109" s="85"/>
      <c r="P109" s="85"/>
      <c r="Q109" s="85"/>
    </row>
    <row r="110" spans="1:19" x14ac:dyDescent="0.25">
      <c r="D110" s="85"/>
      <c r="J110" s="85"/>
      <c r="K110" s="85"/>
      <c r="L110" s="85"/>
      <c r="N110" s="85"/>
      <c r="O110" s="85"/>
      <c r="P110" s="85"/>
      <c r="Q110" s="85"/>
    </row>
    <row r="111" spans="1:19" x14ac:dyDescent="0.25">
      <c r="D111" s="85"/>
      <c r="J111" s="85"/>
      <c r="K111" s="85"/>
      <c r="L111" s="85"/>
      <c r="N111" s="85"/>
      <c r="O111" s="85"/>
      <c r="P111" s="85"/>
      <c r="Q111" s="85"/>
    </row>
    <row r="112" spans="1:19" x14ac:dyDescent="0.25">
      <c r="D112" s="85" t="s">
        <v>111</v>
      </c>
      <c r="J112" s="85" t="s">
        <v>112</v>
      </c>
      <c r="K112" s="85"/>
      <c r="L112" s="85"/>
      <c r="N112" s="85"/>
      <c r="O112" s="85"/>
      <c r="P112" s="85"/>
      <c r="Q112" s="85"/>
    </row>
    <row r="113" spans="4:18" x14ac:dyDescent="0.25">
      <c r="D113" s="86" t="s">
        <v>113</v>
      </c>
      <c r="F113" s="85"/>
      <c r="H113" s="87"/>
      <c r="J113" s="86" t="s">
        <v>114</v>
      </c>
      <c r="K113" s="86"/>
      <c r="L113" s="86"/>
      <c r="N113" s="86"/>
      <c r="O113" s="86"/>
      <c r="P113" s="86"/>
      <c r="Q113" s="85"/>
    </row>
    <row r="114" spans="4:18" x14ac:dyDescent="0.25">
      <c r="D114" s="85" t="s">
        <v>115</v>
      </c>
      <c r="F114" s="85"/>
      <c r="G114" s="85" t="s">
        <v>116</v>
      </c>
      <c r="H114" s="87"/>
      <c r="J114" s="85" t="s">
        <v>117</v>
      </c>
      <c r="K114" s="85"/>
      <c r="L114" s="85"/>
      <c r="N114" s="85"/>
      <c r="O114" s="85"/>
      <c r="P114" s="85"/>
      <c r="Q114" s="85"/>
    </row>
    <row r="115" spans="4:18" ht="27.75" customHeight="1" x14ac:dyDescent="0.25">
      <c r="D115" s="85" t="s">
        <v>118</v>
      </c>
      <c r="F115" s="85"/>
      <c r="G115" s="85"/>
      <c r="H115" s="87"/>
      <c r="J115" s="85"/>
      <c r="K115" s="85"/>
      <c r="L115" s="85"/>
      <c r="N115" s="85"/>
      <c r="O115" s="85"/>
      <c r="P115" s="85"/>
      <c r="Q115" s="85"/>
      <c r="R115" s="85"/>
    </row>
    <row r="116" spans="4:18" x14ac:dyDescent="0.25">
      <c r="F116" s="85" t="s">
        <v>119</v>
      </c>
      <c r="G116" s="85"/>
      <c r="H116" s="87"/>
      <c r="J116" s="85"/>
      <c r="K116" s="85"/>
      <c r="L116" s="85"/>
      <c r="N116" s="85"/>
      <c r="O116" s="85"/>
      <c r="P116" s="85"/>
    </row>
    <row r="117" spans="4:18" x14ac:dyDescent="0.25">
      <c r="F117" s="85"/>
      <c r="G117" s="86" t="s">
        <v>120</v>
      </c>
      <c r="H117" s="87"/>
      <c r="J117" s="85"/>
      <c r="K117" s="85"/>
      <c r="L117" s="85"/>
      <c r="N117" s="85"/>
      <c r="O117" s="85"/>
      <c r="P117" s="85"/>
    </row>
    <row r="118" spans="4:18" x14ac:dyDescent="0.25">
      <c r="F118" s="85"/>
      <c r="G118" s="85" t="s">
        <v>121</v>
      </c>
      <c r="H118" s="87"/>
      <c r="J118" s="85"/>
      <c r="K118" s="85"/>
      <c r="L118" s="85"/>
      <c r="M118" s="85"/>
      <c r="N118" s="85"/>
      <c r="O118" s="85"/>
      <c r="P118" s="85"/>
    </row>
    <row r="119" spans="4:18" x14ac:dyDescent="0.25"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4:18" x14ac:dyDescent="0.25"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</sheetData>
  <mergeCells count="5">
    <mergeCell ref="A11:R11"/>
    <mergeCell ref="A12:Q12"/>
    <mergeCell ref="A13:Q13"/>
    <mergeCell ref="A14:Q14"/>
    <mergeCell ref="E15:Q15"/>
  </mergeCells>
  <printOptions horizontalCentered="1"/>
  <pageMargins left="0.25" right="0.25" top="0.75" bottom="0.75" header="0.3" footer="0.3"/>
  <pageSetup scale="49" fitToHeight="0" orientation="landscape" r:id="rId1"/>
  <headerFooter>
    <oddFooter>Página &amp;P</oddFooter>
  </headerFooter>
  <rowBreaks count="2" manualBreakCount="2">
    <brk id="48" max="16" man="1"/>
    <brk id="7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zoomScale="80" zoomScaleNormal="80" zoomScaleSheetLayoutView="77" workbookViewId="0">
      <selection activeCell="C47" sqref="C4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101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101" t="s">
        <v>1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3"/>
      <c r="S13" s="2"/>
    </row>
    <row r="14" spans="1:19" ht="15.75" customHeight="1" x14ac:dyDescent="0.25">
      <c r="A14" s="107" t="s">
        <v>2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4"/>
      <c r="S14" s="2"/>
    </row>
    <row r="15" spans="1:19" ht="15.75" thickBot="1" x14ac:dyDescent="0.3">
      <c r="A15" s="108" t="s">
        <v>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S15" s="2"/>
    </row>
    <row r="16" spans="1:19" ht="15" customHeight="1" thickBot="1" x14ac:dyDescent="0.3">
      <c r="A16" s="5"/>
      <c r="B16" s="5"/>
      <c r="C16" s="5"/>
      <c r="D16" s="5"/>
      <c r="E16" s="104" t="s">
        <v>4</v>
      </c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Plantilla Ejecución </vt:lpstr>
      <vt:lpstr>Plantilla Ejecución  </vt:lpstr>
      <vt:lpstr>'Plantilla Ejecución '!Área_de_impresión</vt:lpstr>
      <vt:lpstr>'Plantilla Ejecución  '!Área_de_impresión</vt:lpstr>
      <vt:lpstr>'Plantilla Ejecución '!Títulos_a_imprimir</vt:lpstr>
      <vt:lpstr>'Plantilla Ejecución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2025-09-05T13:44:25Z</cp:lastPrinted>
  <dcterms:created xsi:type="dcterms:W3CDTF">2025-05-13T13:06:16Z</dcterms:created>
  <dcterms:modified xsi:type="dcterms:W3CDTF">2025-09-05T13:49:05Z</dcterms:modified>
</cp:coreProperties>
</file>