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F508BE0D-81E6-4C17-BBBB-9604F07B989A}" xr6:coauthVersionLast="47" xr6:coauthVersionMax="47" xr10:uidLastSave="{00000000-0000-0000-0000-000000000000}"/>
  <bookViews>
    <workbookView xWindow="-120" yWindow="-120" windowWidth="29040" windowHeight="15840" xr2:uid="{E15E049D-54C1-4977-8340-B903FFE92A80}"/>
  </bookViews>
  <sheets>
    <sheet name="Plantilla Ejecución  " sheetId="3" r:id="rId1"/>
  </sheets>
  <externalReferences>
    <externalReference r:id="rId2"/>
  </externalReferences>
  <definedNames>
    <definedName name="_xlnm.Print_Area" localSheetId="0">'Plantilla Ejecución  '!$A$1:$R$120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'Plantilla Ejecución  '!$2:$17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3" l="1"/>
  <c r="D85" i="3"/>
  <c r="K85" i="3"/>
  <c r="L85" i="3"/>
  <c r="M85" i="3"/>
  <c r="N85" i="3"/>
  <c r="N100" i="3" s="1"/>
  <c r="O85" i="3"/>
  <c r="P85" i="3"/>
  <c r="E85" i="3"/>
  <c r="E100" i="3" s="1"/>
  <c r="F85" i="3"/>
  <c r="G85" i="3"/>
  <c r="H85" i="3"/>
  <c r="I85" i="3"/>
  <c r="I100" i="3" s="1"/>
  <c r="K100" i="3"/>
  <c r="L100" i="3"/>
  <c r="M100" i="3"/>
  <c r="O100" i="3"/>
  <c r="P100" i="3"/>
  <c r="I19" i="3"/>
  <c r="Q99" i="3"/>
  <c r="Q97" i="3"/>
  <c r="Q93" i="3"/>
  <c r="Q92" i="3"/>
  <c r="Q91" i="3"/>
  <c r="Q90" i="3"/>
  <c r="Q89" i="3"/>
  <c r="Q88" i="3"/>
  <c r="Q84" i="3"/>
  <c r="Q83" i="3"/>
  <c r="Q82" i="3"/>
  <c r="Q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Q79" i="3"/>
  <c r="Q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Q76" i="3"/>
  <c r="Q75" i="3"/>
  <c r="Q74" i="3"/>
  <c r="Q73" i="3"/>
  <c r="Q72" i="3" s="1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Q71" i="3"/>
  <c r="Q70" i="3"/>
  <c r="Q69" i="3"/>
  <c r="Q68" i="3"/>
  <c r="Q67" i="3"/>
  <c r="Q66" i="3"/>
  <c r="Q65" i="3"/>
  <c r="Q64" i="3"/>
  <c r="Q63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Q61" i="3"/>
  <c r="Q60" i="3"/>
  <c r="Q59" i="3"/>
  <c r="Q58" i="3"/>
  <c r="Q57" i="3"/>
  <c r="Q56" i="3"/>
  <c r="Q55" i="3"/>
  <c r="P54" i="3"/>
  <c r="O54" i="3"/>
  <c r="N54" i="3"/>
  <c r="M54" i="3"/>
  <c r="L54" i="3"/>
  <c r="K54" i="3"/>
  <c r="J54" i="3"/>
  <c r="I54" i="3"/>
  <c r="H54" i="3"/>
  <c r="G54" i="3"/>
  <c r="F54" i="3"/>
  <c r="E54" i="3"/>
  <c r="Q54" i="3" s="1"/>
  <c r="D54" i="3"/>
  <c r="C54" i="3"/>
  <c r="Q53" i="3"/>
  <c r="Q52" i="3"/>
  <c r="Q51" i="3"/>
  <c r="Q50" i="3"/>
  <c r="Q49" i="3"/>
  <c r="Q48" i="3"/>
  <c r="Q47" i="3"/>
  <c r="Q46" i="3" s="1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Q45" i="3"/>
  <c r="Q44" i="3"/>
  <c r="Q43" i="3"/>
  <c r="Q42" i="3"/>
  <c r="Q41" i="3"/>
  <c r="Q40" i="3"/>
  <c r="Q39" i="3"/>
  <c r="Q38" i="3"/>
  <c r="Q37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Q35" i="3"/>
  <c r="Q34" i="3"/>
  <c r="Q33" i="3"/>
  <c r="Q32" i="3"/>
  <c r="Q31" i="3"/>
  <c r="Q30" i="3"/>
  <c r="Q29" i="3"/>
  <c r="Q28" i="3"/>
  <c r="Q27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Q25" i="3"/>
  <c r="Q24" i="3"/>
  <c r="Q23" i="3"/>
  <c r="Q22" i="3"/>
  <c r="Q21" i="3"/>
  <c r="Q20" i="3" s="1"/>
  <c r="P20" i="3"/>
  <c r="O20" i="3"/>
  <c r="N20" i="3"/>
  <c r="M20" i="3"/>
  <c r="L20" i="3"/>
  <c r="K20" i="3"/>
  <c r="J20" i="3"/>
  <c r="I20" i="3"/>
  <c r="H20" i="3"/>
  <c r="H100" i="3" s="1"/>
  <c r="G20" i="3"/>
  <c r="G100" i="3" s="1"/>
  <c r="F20" i="3"/>
  <c r="E20" i="3"/>
  <c r="D20" i="3"/>
  <c r="C20" i="3"/>
  <c r="C19" i="3" s="1"/>
  <c r="C100" i="3" s="1"/>
  <c r="N19" i="3"/>
  <c r="M19" i="3"/>
  <c r="F19" i="3"/>
  <c r="E19" i="3"/>
  <c r="J19" i="3" l="1"/>
  <c r="J85" i="3"/>
  <c r="J100" i="3" s="1"/>
  <c r="F100" i="3"/>
  <c r="Q36" i="3"/>
  <c r="Q62" i="3"/>
  <c r="Q26" i="3"/>
  <c r="D19" i="3"/>
  <c r="D100" i="3" s="1"/>
  <c r="G19" i="3"/>
  <c r="K19" i="3"/>
  <c r="O19" i="3"/>
  <c r="H19" i="3"/>
  <c r="L19" i="3"/>
  <c r="P19" i="3"/>
  <c r="Q19" i="3" l="1"/>
  <c r="Q85" i="3"/>
  <c r="Q100" i="3" s="1"/>
</calcChain>
</file>

<file path=xl/sharedStrings.xml><?xml version="1.0" encoding="utf-8"?>
<sst xmlns="http://schemas.openxmlformats.org/spreadsheetml/2006/main" count="122" uniqueCount="122">
  <si>
    <t xml:space="preserve">                                                                                                  </t>
  </si>
  <si>
    <t>Año 2025</t>
  </si>
  <si>
    <t xml:space="preserve">Ejecución de Gastos y Aplicaciones Financieras </t>
  </si>
  <si>
    <t>En RD$</t>
  </si>
  <si>
    <t>Gastos devengados</t>
  </si>
  <si>
    <t>Detalle</t>
  </si>
  <si>
    <t xml:space="preserve">Total </t>
  </si>
  <si>
    <t>Presupesto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</si>
  <si>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</si>
  <si>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</si>
  <si>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</si>
  <si>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</si>
  <si>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</si>
  <si>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</si>
  <si>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</si>
  <si>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</si>
  <si>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</si>
  <si>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</si>
  <si>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</si>
  <si>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</si>
  <si>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</si>
  <si>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</si>
  <si>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2 - GASTOS</t>
  </si>
  <si>
    <t>2.1-REMUNERACIONES Y CONTRIBUCIONES</t>
  </si>
  <si>
    <t>2.1.1 - REMUNERACIONES</t>
  </si>
  <si>
    <t>Colocar fórmulas!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</si>
  <si>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</si>
  <si>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</si>
  <si>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</si>
  <si>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</si>
  <si>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</si>
  <si>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</si>
  <si>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</si>
  <si>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</si>
  <si>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</si>
  <si>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</si>
  <si>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</si>
  <si>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                        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</si>
  <si>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</si>
  <si>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</si>
  <si>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</si>
  <si>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</si>
  <si>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</si>
  <si>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</si>
  <si>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</si>
  <si>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</si>
  <si>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</si>
  <si>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</si>
  <si>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</si>
  <si>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</si>
  <si>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</si>
  <si>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</si>
  <si>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</si>
  <si>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</si>
  <si>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</si>
  <si>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</si>
  <si>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</si>
  <si>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</si>
  <si>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</si>
  <si>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</si>
  <si>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</si>
  <si>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</si>
  <si>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</si>
  <si>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</si>
  <si>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</si>
  <si>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</si>
  <si>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</si>
  <si>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</si>
  <si>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</si>
  <si>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</si>
  <si>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</si>
  <si>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</si>
  <si>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</si>
  <si>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</si>
  <si>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</si>
  <si>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</si>
  <si>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</si>
  <si>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</si>
  <si>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</si>
  <si>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</si>
  <si>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</si>
  <si>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c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</si>
  <si>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</si>
  <si>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</si>
  <si>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</si>
  <si>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</si>
  <si>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</si>
  <si>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</si>
  <si>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</si>
  <si>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</si>
  <si>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</si>
  <si>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</si>
  <si>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</si>
  <si>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</si>
  <si>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</si>
  <si>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</si>
  <si>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</si>
  <si>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</si>
  <si>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</si>
  <si>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</si>
  <si>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</si>
  <si>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</si>
  <si>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</si>
  <si>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</si>
  <si>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</si>
  <si>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</si>
  <si>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</si>
  <si>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</si>
  <si>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</si>
  <si>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</si>
  <si>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</si>
  <si>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</si>
  <si>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</si>
  <si>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</si>
  <si>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Lic. Mayra Martínez Romero</t>
  </si>
  <si>
    <t xml:space="preserve">               Enc. Contabilidad</t>
  </si>
  <si>
    <t xml:space="preserve">            Autorizado por:</t>
  </si>
  <si>
    <t>Enc. Dpto. Administrativo y Financiero</t>
  </si>
  <si>
    <t xml:space="preserve">                                                                                                                                                                       </t>
  </si>
  <si>
    <t xml:space="preserve">             ________________________________________</t>
  </si>
  <si>
    <t>Dra. Ana María Barcelo Larocca</t>
  </si>
  <si>
    <t xml:space="preserve">           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</si>
</sst>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8" xfId="0" applyFont="1" applyBorder="1" applyAlignment="1">
      <alignment horizontal="left" vertical="center" wrapText="1"/>
    </xf>
    <xf numFmtId="43" fontId="2" fillId="0" borderId="9" xfId="1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3" fontId="2" fillId="0" borderId="10" xfId="1" applyFont="1" applyBorder="1" applyAlignment="1">
      <alignment horizontal="left" vertical="center" wrapText="1"/>
    </xf>
    <xf numFmtId="43" fontId="0" fillId="0" borderId="0" xfId="1" applyFont="1"/>
    <xf numFmtId="0" fontId="2" fillId="0" borderId="11" xfId="0" applyFont="1" applyBorder="1" applyAlignment="1">
      <alignment horizontal="left" vertical="center" wrapText="1"/>
    </xf>
    <xf numFmtId="43" fontId="0" fillId="0" borderId="12" xfId="1" applyFont="1" applyBorder="1"/>
    <xf numFmtId="43" fontId="6" fillId="0" borderId="13" xfId="1" applyFont="1" applyBorder="1" applyAlignment="1">
      <alignment horizontal="left" vertical="center" wrapText="1"/>
    </xf>
    <xf numFmtId="43" fontId="2" fillId="0" borderId="6" xfId="1" applyFont="1" applyBorder="1" applyAlignment="1">
      <alignment horizontal="left" vertical="center" wrapText="1"/>
    </xf>
    <xf numFmtId="9" fontId="0" fillId="0" borderId="0" xfId="2" applyFont="1"/>
    <xf numFmtId="0" fontId="2" fillId="0" borderId="14" xfId="0" applyFont="1" applyBorder="1" applyAlignment="1">
      <alignment horizontal="left" vertical="center" wrapText="1"/>
    </xf>
    <xf numFmtId="43" fontId="0" fillId="0" borderId="0" xfId="1" applyFont="1" applyBorder="1"/>
    <xf numFmtId="43" fontId="2" fillId="0" borderId="13" xfId="1" applyFont="1" applyBorder="1" applyAlignment="1">
      <alignment vertical="center" wrapText="1"/>
    </xf>
    <xf numFmtId="4" fontId="2" fillId="0" borderId="6" xfId="1" applyNumberFormat="1" applyFont="1" applyBorder="1" applyAlignment="1">
      <alignment vertical="center" wrapText="1"/>
    </xf>
    <xf numFmtId="4" fontId="0" fillId="0" borderId="0" xfId="0" applyNumberFormat="1"/>
    <xf numFmtId="0" fontId="0" fillId="0" borderId="14" xfId="0" applyBorder="1" applyAlignment="1">
      <alignment horizontal="left" vertical="center" wrapText="1" indent="2"/>
    </xf>
    <xf numFmtId="164" fontId="0" fillId="0" borderId="15" xfId="0" applyNumberFormat="1" applyBorder="1" applyAlignment="1">
      <alignment vertical="center" wrapText="1"/>
    </xf>
    <xf numFmtId="4" fontId="0" fillId="0" borderId="15" xfId="1" applyNumberFormat="1" applyFont="1" applyBorder="1" applyAlignment="1">
      <alignment vertical="center" wrapText="1"/>
    </xf>
    <xf numFmtId="4" fontId="0" fillId="0" borderId="16" xfId="1" applyNumberFormat="1" applyFont="1" applyBorder="1"/>
    <xf numFmtId="0" fontId="7" fillId="3" borderId="0" xfId="0" applyFont="1" applyFill="1"/>
    <xf numFmtId="164" fontId="0" fillId="0" borderId="16" xfId="0" applyNumberFormat="1" applyBorder="1" applyAlignment="1">
      <alignment vertical="center" wrapText="1"/>
    </xf>
    <xf numFmtId="4" fontId="0" fillId="0" borderId="16" xfId="0" applyNumberFormat="1" applyBorder="1" applyAlignment="1">
      <alignment vertical="center" wrapText="1"/>
    </xf>
    <xf numFmtId="0" fontId="0" fillId="0" borderId="14" xfId="0" applyBorder="1" applyAlignment="1">
      <alignment horizontal="left" vertical="center" indent="2"/>
    </xf>
    <xf numFmtId="0" fontId="0" fillId="0" borderId="0" xfId="0" applyAlignment="1">
      <alignment wrapText="1"/>
    </xf>
    <xf numFmtId="0" fontId="0" fillId="0" borderId="17" xfId="0" applyBorder="1"/>
    <xf numFmtId="16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vertical="center"/>
    </xf>
    <xf numFmtId="4" fontId="2" fillId="0" borderId="18" xfId="0" applyNumberFormat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1" fillId="0" borderId="16" xfId="1" applyNumberFormat="1" applyFont="1" applyBorder="1"/>
    <xf numFmtId="164" fontId="0" fillId="0" borderId="19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0" fillId="0" borderId="8" xfId="0" applyBorder="1" applyAlignment="1">
      <alignment horizontal="left" vertical="center" wrapText="1" indent="2"/>
    </xf>
    <xf numFmtId="0" fontId="0" fillId="0" borderId="20" xfId="0" applyBorder="1"/>
    <xf numFmtId="0" fontId="0" fillId="0" borderId="21" xfId="0" applyBorder="1" applyAlignment="1">
      <alignment horizontal="left" vertical="center" wrapText="1" indent="2"/>
    </xf>
    <xf numFmtId="0" fontId="0" fillId="0" borderId="22" xfId="0" applyBorder="1"/>
    <xf numFmtId="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wrapText="1"/>
    </xf>
    <xf numFmtId="0" fontId="2" fillId="0" borderId="17" xfId="0" applyFont="1" applyBorder="1"/>
    <xf numFmtId="0" fontId="2" fillId="0" borderId="0" xfId="0" applyFont="1"/>
    <xf numFmtId="43" fontId="1" fillId="0" borderId="23" xfId="1" applyFont="1" applyBorder="1" applyAlignment="1">
      <alignment vertical="center" wrapText="1"/>
    </xf>
    <xf numFmtId="0" fontId="0" fillId="0" borderId="8" xfId="0" applyBorder="1" applyAlignment="1">
      <alignment horizontal="left" vertical="center" indent="2"/>
    </xf>
    <xf numFmtId="0" fontId="2" fillId="4" borderId="24" xfId="0" applyFont="1" applyFill="1" applyBorder="1" applyAlignment="1">
      <alignment horizontal="left" vertical="center" wrapText="1"/>
    </xf>
    <xf numFmtId="164" fontId="2" fillId="4" borderId="25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0" fontId="0" fillId="0" borderId="14" xfId="0" applyBorder="1" applyAlignment="1">
      <alignment horizontal="left" vertical="center" wrapText="1"/>
    </xf>
    <xf numFmtId="164" fontId="2" fillId="0" borderId="10" xfId="0" applyNumberFormat="1" applyFont="1" applyBorder="1" applyAlignment="1">
      <alignment vertical="center" wrapText="1"/>
    </xf>
    <xf numFmtId="4" fontId="0" fillId="0" borderId="10" xfId="0" applyNumberFormat="1" applyBorder="1"/>
    <xf numFmtId="0" fontId="2" fillId="0" borderId="26" xfId="0" applyFont="1" applyBorder="1" applyAlignment="1">
      <alignment horizontal="left" vertical="center" wrapText="1"/>
    </xf>
    <xf numFmtId="164" fontId="2" fillId="0" borderId="27" xfId="0" applyNumberFormat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" fontId="0" fillId="0" borderId="6" xfId="0" applyNumberFormat="1" applyBorder="1"/>
    <xf numFmtId="4" fontId="2" fillId="0" borderId="6" xfId="0" applyNumberFormat="1" applyFont="1" applyBorder="1"/>
    <xf numFmtId="4" fontId="0" fillId="0" borderId="15" xfId="0" applyNumberFormat="1" applyBorder="1"/>
    <xf numFmtId="4" fontId="0" fillId="0" borderId="16" xfId="0" applyNumberFormat="1" applyBorder="1"/>
    <xf numFmtId="43" fontId="1" fillId="0" borderId="28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164" fontId="0" fillId="0" borderId="21" xfId="0" applyNumberFormat="1" applyBorder="1" applyAlignment="1">
      <alignment vertical="center" wrapText="1"/>
    </xf>
    <xf numFmtId="4" fontId="0" fillId="0" borderId="17" xfId="0" applyNumberFormat="1" applyBorder="1"/>
    <xf numFmtId="43" fontId="1" fillId="0" borderId="10" xfId="1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/>
    </xf>
    <xf numFmtId="0" fontId="0" fillId="0" borderId="13" xfId="0" applyBorder="1"/>
    <xf numFmtId="4" fontId="0" fillId="0" borderId="29" xfId="0" applyNumberFormat="1" applyBorder="1"/>
    <xf numFmtId="4" fontId="2" fillId="4" borderId="10" xfId="0" applyNumberFormat="1" applyFont="1" applyFill="1" applyBorder="1" applyAlignment="1">
      <alignment vertical="center" wrapText="1"/>
    </xf>
    <xf numFmtId="0" fontId="0" fillId="0" borderId="8" xfId="0" applyBorder="1"/>
    <xf numFmtId="43" fontId="0" fillId="0" borderId="15" xfId="1" applyFont="1" applyBorder="1"/>
    <xf numFmtId="43" fontId="0" fillId="0" borderId="9" xfId="1" applyFont="1" applyBorder="1"/>
    <xf numFmtId="4" fontId="0" fillId="0" borderId="15" xfId="0" applyNumberFormat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164" fontId="2" fillId="2" borderId="20" xfId="0" applyNumberFormat="1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3" fontId="2" fillId="0" borderId="4" xfId="1" applyFont="1" applyBorder="1" applyAlignment="1">
      <alignment vertical="center" wrapText="1"/>
    </xf>
    <xf numFmtId="4" fontId="2" fillId="0" borderId="32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39" fontId="0" fillId="0" borderId="16" xfId="0" applyNumberFormat="1" applyBorder="1" applyAlignment="1">
      <alignment vertical="center" wrapText="1"/>
    </xf>
    <xf numFmtId="4" fontId="7" fillId="2" borderId="3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521226</xdr:colOff>
      <xdr:row>1</xdr:row>
      <xdr:rowOff>168011</xdr:rowOff>
    </xdr:from>
    <xdr:to>
      <xdr:col>9</xdr:col>
      <xdr:colOff>774962</xdr:colOff>
      <xdr:row>12</xdr:row>
      <xdr:rowOff>93928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CE50871-B597-4500-9D82-1D76C10474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2945" y="358511"/>
          <a:ext cx="4063736" cy="21166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C095-96C6-422A-AD54-D7F29AD28CA3}">
  <sheetPr>
    <pageSetUpPr fitToPage="1"/>
  </sheetPr>
  <dimension ref="A2:AD123"/>
  <sheetViews>
    <sheetView showGridLines="0" tabSelected="1" topLeftCell="A86" zoomScale="80" zoomScaleNormal="80" zoomScaleSheetLayoutView="77" workbookViewId="0">
      <selection activeCell="D107" sqref="D107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17" width="14.2851562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2" spans="1:19" x14ac:dyDescent="0.25">
      <c r="A2" t="s">
        <v>0</v>
      </c>
    </row>
    <row r="11" spans="1:19" ht="18.75" x14ac:dyDescent="0.3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1"/>
    </row>
    <row r="12" spans="1:19" ht="18.7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2"/>
    </row>
    <row r="13" spans="1:19" ht="18.75" x14ac:dyDescent="0.25">
      <c r="A13" s="99" t="s">
        <v>1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3"/>
      <c r="S13" s="2"/>
    </row>
    <row r="14" spans="1:19" ht="15.75" customHeight="1" x14ac:dyDescent="0.25">
      <c r="A14" s="101" t="s">
        <v>2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4"/>
      <c r="S14" s="2"/>
    </row>
    <row r="15" spans="1:19" ht="15.75" thickBot="1" x14ac:dyDescent="0.3">
      <c r="A15" s="102" t="s">
        <v>3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S15" s="2"/>
    </row>
    <row r="16" spans="1:19" ht="15" customHeight="1" thickBot="1" x14ac:dyDescent="0.3">
      <c r="A16" s="5"/>
      <c r="B16" s="5"/>
      <c r="C16" s="5"/>
      <c r="D16" s="5"/>
      <c r="E16" s="96" t="s">
        <v>4</v>
      </c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8"/>
      <c r="S16" s="2"/>
    </row>
    <row r="17" spans="1:30" ht="32.25" thickBot="1" x14ac:dyDescent="0.3">
      <c r="A17" s="6" t="s">
        <v>5</v>
      </c>
      <c r="B17" s="88" t="s">
        <v>6</v>
      </c>
      <c r="C17" s="89" t="s">
        <v>7</v>
      </c>
      <c r="D17" s="89" t="s">
        <v>8</v>
      </c>
      <c r="E17" s="89" t="s">
        <v>9</v>
      </c>
      <c r="F17" s="88" t="s">
        <v>10</v>
      </c>
      <c r="G17" s="89" t="s">
        <v>11</v>
      </c>
      <c r="H17" s="7" t="s">
        <v>12</v>
      </c>
      <c r="I17" s="8" t="s">
        <v>13</v>
      </c>
      <c r="J17" s="8" t="s">
        <v>14</v>
      </c>
      <c r="K17" s="8" t="s">
        <v>15</v>
      </c>
      <c r="L17" s="8" t="s">
        <v>16</v>
      </c>
      <c r="M17" s="8" t="s">
        <v>17</v>
      </c>
      <c r="N17" s="8" t="s">
        <v>18</v>
      </c>
      <c r="O17" s="8" t="s">
        <v>19</v>
      </c>
      <c r="P17" s="90" t="s">
        <v>20</v>
      </c>
      <c r="Q17" s="89" t="s">
        <v>21</v>
      </c>
      <c r="AC17" s="9"/>
      <c r="AD17" s="9"/>
    </row>
    <row r="18" spans="1:30" ht="16.5" thickBot="1" x14ac:dyDescent="0.3">
      <c r="A18" s="10"/>
      <c r="B18" s="11"/>
      <c r="C18" s="12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S18" s="9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ht="24" customHeight="1" thickBot="1" x14ac:dyDescent="0.3">
      <c r="A19" s="15" t="s">
        <v>22</v>
      </c>
      <c r="B19" s="16"/>
      <c r="C19" s="17">
        <f>+C20+C26+C36+C46+C62+C72</f>
        <v>72676675</v>
      </c>
      <c r="D19" s="17">
        <f>+D20+D26+D36+D46+D62+D72</f>
        <v>90600596</v>
      </c>
      <c r="E19" s="18">
        <f t="shared" ref="E19:P19" si="0">+E20+E26+E36+E46+E62+E72</f>
        <v>3612010.49</v>
      </c>
      <c r="F19" s="18">
        <f t="shared" si="0"/>
        <v>3644270.64</v>
      </c>
      <c r="G19" s="18">
        <f t="shared" si="0"/>
        <v>4170115.93</v>
      </c>
      <c r="H19" s="18">
        <f t="shared" si="0"/>
        <v>5544625.21</v>
      </c>
      <c r="I19" s="18">
        <f>+I20+I26+I36+I46+I54+I62+I72</f>
        <v>7519626.9500000002</v>
      </c>
      <c r="J19" s="18">
        <f t="shared" si="0"/>
        <v>6470352.4100000001</v>
      </c>
      <c r="K19" s="18">
        <f t="shared" si="0"/>
        <v>0</v>
      </c>
      <c r="L19" s="18">
        <f t="shared" si="0"/>
        <v>0</v>
      </c>
      <c r="M19" s="18">
        <f t="shared" si="0"/>
        <v>0</v>
      </c>
      <c r="N19" s="18">
        <f t="shared" si="0"/>
        <v>0</v>
      </c>
      <c r="O19" s="18">
        <f t="shared" si="0"/>
        <v>0</v>
      </c>
      <c r="P19" s="18">
        <f t="shared" si="0"/>
        <v>0</v>
      </c>
      <c r="Q19" s="18">
        <f>+Q20+Q26+Q36+Q46+Q62+Q72+Q80</f>
        <v>30961001.630000003</v>
      </c>
      <c r="R19" s="9"/>
      <c r="S19" s="9"/>
      <c r="U19" s="19"/>
    </row>
    <row r="20" spans="1:30" ht="27" customHeight="1" thickBot="1" x14ac:dyDescent="0.3">
      <c r="A20" s="20" t="s">
        <v>23</v>
      </c>
      <c r="B20" s="21"/>
      <c r="C20" s="22">
        <f>+C21+C22+C23+C24+C25</f>
        <v>45071852</v>
      </c>
      <c r="D20" s="91">
        <f>+D21+D22+D23+D24+D25</f>
        <v>45201068</v>
      </c>
      <c r="E20" s="92">
        <f t="shared" ref="E20:Q20" si="1">SUM(E21:E25)</f>
        <v>2944392.97</v>
      </c>
      <c r="F20" s="93">
        <f t="shared" si="1"/>
        <v>2886697.97</v>
      </c>
      <c r="G20" s="23">
        <f t="shared" si="1"/>
        <v>2886697.97</v>
      </c>
      <c r="H20" s="23">
        <f t="shared" ref="H20:M20" si="2">SUM(H21:H25)</f>
        <v>2934414.5500000003</v>
      </c>
      <c r="I20" s="23">
        <f t="shared" si="2"/>
        <v>3992936.46</v>
      </c>
      <c r="J20" s="23">
        <f t="shared" si="2"/>
        <v>5422858.54</v>
      </c>
      <c r="K20" s="23">
        <f t="shared" si="2"/>
        <v>0</v>
      </c>
      <c r="L20" s="23">
        <f t="shared" si="2"/>
        <v>0</v>
      </c>
      <c r="M20" s="23">
        <f t="shared" si="2"/>
        <v>0</v>
      </c>
      <c r="N20" s="23">
        <f t="shared" si="1"/>
        <v>0</v>
      </c>
      <c r="O20" s="23">
        <f t="shared" ref="O20:P20" si="3">SUM(O21:O25)</f>
        <v>0</v>
      </c>
      <c r="P20" s="23">
        <f t="shared" si="3"/>
        <v>0</v>
      </c>
      <c r="Q20" s="23">
        <f t="shared" si="1"/>
        <v>21067998.460000001</v>
      </c>
      <c r="S20" s="24"/>
      <c r="U20" s="19"/>
    </row>
    <row r="21" spans="1:30" x14ac:dyDescent="0.25">
      <c r="A21" s="25" t="s">
        <v>24</v>
      </c>
      <c r="B21" s="21"/>
      <c r="C21" s="26">
        <v>34253121</v>
      </c>
      <c r="D21" s="26">
        <v>34382317</v>
      </c>
      <c r="E21" s="27">
        <v>2507297.64</v>
      </c>
      <c r="F21" s="27">
        <v>2457297.64</v>
      </c>
      <c r="G21" s="27">
        <v>2457297.64</v>
      </c>
      <c r="H21" s="27">
        <v>2497297.64</v>
      </c>
      <c r="I21" s="27">
        <v>2626508.5300000003</v>
      </c>
      <c r="J21" s="27">
        <v>2497297.64</v>
      </c>
      <c r="K21" s="27"/>
      <c r="L21" s="27"/>
      <c r="M21" s="27"/>
      <c r="N21" s="27"/>
      <c r="O21" s="27"/>
      <c r="P21" s="27"/>
      <c r="Q21" s="28">
        <f>SUM(E21:P21)</f>
        <v>15042996.73</v>
      </c>
      <c r="S21" s="29" t="s">
        <v>25</v>
      </c>
    </row>
    <row r="22" spans="1:30" x14ac:dyDescent="0.25">
      <c r="A22" s="25" t="s">
        <v>26</v>
      </c>
      <c r="C22" s="30">
        <v>5749605</v>
      </c>
      <c r="D22" s="30">
        <v>5749625</v>
      </c>
      <c r="E22" s="31">
        <v>65000</v>
      </c>
      <c r="F22" s="31">
        <v>65000</v>
      </c>
      <c r="G22" s="31">
        <v>65000</v>
      </c>
      <c r="H22" s="31">
        <v>65000</v>
      </c>
      <c r="I22" s="31">
        <v>991018</v>
      </c>
      <c r="J22" s="31">
        <v>2551797.48</v>
      </c>
      <c r="K22" s="31"/>
      <c r="L22" s="31"/>
      <c r="M22" s="31"/>
      <c r="N22" s="31"/>
      <c r="O22" s="31"/>
      <c r="P22" s="31"/>
      <c r="Q22" s="28">
        <f t="shared" ref="Q22:Q25" si="4">SUM(E22:P22)</f>
        <v>3802815.48</v>
      </c>
    </row>
    <row r="23" spans="1:30" ht="18.75" customHeight="1" x14ac:dyDescent="0.25">
      <c r="A23" s="32" t="s">
        <v>27</v>
      </c>
      <c r="C23" s="30">
        <v>200000</v>
      </c>
      <c r="D23" s="30">
        <v>200000</v>
      </c>
      <c r="E23" s="31">
        <v>0</v>
      </c>
      <c r="F23" s="31">
        <v>0</v>
      </c>
      <c r="G23" s="31">
        <v>0</v>
      </c>
      <c r="H23" s="31"/>
      <c r="I23" s="31">
        <v>0</v>
      </c>
      <c r="J23" s="31">
        <v>0</v>
      </c>
      <c r="K23" s="31"/>
      <c r="L23" s="31"/>
      <c r="M23" s="31"/>
      <c r="N23" s="31"/>
      <c r="O23" s="31"/>
      <c r="P23" s="31"/>
      <c r="Q23" s="28">
        <f t="shared" si="4"/>
        <v>0</v>
      </c>
    </row>
    <row r="24" spans="1:30" s="33" customFormat="1" ht="18" customHeight="1" x14ac:dyDescent="0.25">
      <c r="A24" s="32" t="s">
        <v>28</v>
      </c>
      <c r="C24" s="30">
        <v>210000</v>
      </c>
      <c r="D24" s="30">
        <v>210000</v>
      </c>
      <c r="E24" s="31">
        <v>0</v>
      </c>
      <c r="F24" s="31">
        <v>0</v>
      </c>
      <c r="G24" s="31">
        <v>0</v>
      </c>
      <c r="H24" s="31"/>
      <c r="I24" s="31">
        <v>0</v>
      </c>
      <c r="J24" s="31">
        <v>0</v>
      </c>
      <c r="K24" s="31"/>
      <c r="L24" s="31"/>
      <c r="M24" s="31"/>
      <c r="N24" s="31"/>
      <c r="O24" s="31"/>
      <c r="P24" s="31"/>
      <c r="Q24" s="28">
        <f t="shared" si="4"/>
        <v>0</v>
      </c>
    </row>
    <row r="25" spans="1:30" ht="15.75" thickBot="1" x14ac:dyDescent="0.3">
      <c r="A25" s="32" t="s">
        <v>29</v>
      </c>
      <c r="B25" s="34"/>
      <c r="C25" s="35">
        <v>4659126</v>
      </c>
      <c r="D25" s="35">
        <v>4659126</v>
      </c>
      <c r="E25" s="36">
        <v>372095.33</v>
      </c>
      <c r="F25" s="36">
        <v>364400.33</v>
      </c>
      <c r="G25" s="36">
        <v>364400.33</v>
      </c>
      <c r="H25" s="36">
        <v>372116.91000000003</v>
      </c>
      <c r="I25" s="36">
        <v>375409.92999999993</v>
      </c>
      <c r="J25" s="36">
        <v>373763.42</v>
      </c>
      <c r="K25" s="36"/>
      <c r="L25" s="36"/>
      <c r="M25" s="36"/>
      <c r="N25" s="36"/>
      <c r="O25" s="36"/>
      <c r="P25" s="36"/>
      <c r="Q25" s="28">
        <f t="shared" si="4"/>
        <v>2222186.25</v>
      </c>
    </row>
    <row r="26" spans="1:30" ht="15.75" thickBot="1" x14ac:dyDescent="0.3">
      <c r="A26" s="20" t="s">
        <v>30</v>
      </c>
      <c r="B26" s="34"/>
      <c r="C26" s="22">
        <f>SUM(C27:C35)</f>
        <v>22552776</v>
      </c>
      <c r="D26" s="22">
        <f>SUM(D27:D35)</f>
        <v>33554222</v>
      </c>
      <c r="E26" s="37">
        <f t="shared" ref="E26:P26" si="5">SUM(E27:E35)</f>
        <v>667617.52</v>
      </c>
      <c r="F26" s="37">
        <f t="shared" si="5"/>
        <v>757572.66999999993</v>
      </c>
      <c r="G26" s="37">
        <f t="shared" si="5"/>
        <v>1069319.94</v>
      </c>
      <c r="H26" s="37">
        <f t="shared" si="5"/>
        <v>2130107.11</v>
      </c>
      <c r="I26" s="37">
        <f t="shared" si="5"/>
        <v>2539581.4500000002</v>
      </c>
      <c r="J26" s="37">
        <f t="shared" si="5"/>
        <v>1037468.05</v>
      </c>
      <c r="K26" s="37">
        <f t="shared" si="5"/>
        <v>0</v>
      </c>
      <c r="L26" s="37">
        <f t="shared" si="5"/>
        <v>0</v>
      </c>
      <c r="M26" s="37">
        <f t="shared" si="5"/>
        <v>0</v>
      </c>
      <c r="N26" s="37">
        <f t="shared" si="5"/>
        <v>0</v>
      </c>
      <c r="O26" s="37">
        <f t="shared" si="5"/>
        <v>0</v>
      </c>
      <c r="P26" s="37">
        <f t="shared" si="5"/>
        <v>0</v>
      </c>
      <c r="Q26" s="38">
        <f>SUM(Q27:Q35)</f>
        <v>8201666.7400000002</v>
      </c>
      <c r="S26" s="24"/>
    </row>
    <row r="27" spans="1:30" x14ac:dyDescent="0.25">
      <c r="A27" s="25" t="s">
        <v>31</v>
      </c>
      <c r="B27" s="34"/>
      <c r="C27" s="26">
        <v>2633902</v>
      </c>
      <c r="D27" s="26">
        <v>2583902</v>
      </c>
      <c r="E27" s="39">
        <v>184563.93000000002</v>
      </c>
      <c r="F27" s="39">
        <v>157268.02000000002</v>
      </c>
      <c r="G27" s="39">
        <v>189993.19999999998</v>
      </c>
      <c r="H27" s="39">
        <v>234772.44</v>
      </c>
      <c r="I27" s="39">
        <v>154948.35999999999</v>
      </c>
      <c r="J27" s="39">
        <v>189983.73999999996</v>
      </c>
      <c r="K27" s="39"/>
      <c r="L27" s="39"/>
      <c r="M27" s="39"/>
      <c r="N27" s="39"/>
      <c r="O27" s="39"/>
      <c r="P27" s="39"/>
      <c r="Q27" s="28">
        <f t="shared" ref="Q27:Q35" si="6">SUM(E27:P27)</f>
        <v>1111529.69</v>
      </c>
      <c r="S27" s="24"/>
    </row>
    <row r="28" spans="1:30" x14ac:dyDescent="0.25">
      <c r="A28" s="32" t="s">
        <v>32</v>
      </c>
      <c r="B28" s="34"/>
      <c r="C28" s="30">
        <v>624901</v>
      </c>
      <c r="D28" s="30">
        <v>1184901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/>
      <c r="L28" s="31"/>
      <c r="M28" s="31"/>
      <c r="N28" s="31"/>
      <c r="O28" s="31"/>
      <c r="P28" s="31"/>
      <c r="Q28" s="28">
        <f t="shared" si="6"/>
        <v>0</v>
      </c>
    </row>
    <row r="29" spans="1:30" x14ac:dyDescent="0.25">
      <c r="A29" s="25" t="s">
        <v>33</v>
      </c>
      <c r="B29" s="34"/>
      <c r="C29" s="30">
        <v>2500000</v>
      </c>
      <c r="D29" s="30">
        <v>2500000</v>
      </c>
      <c r="E29" s="31">
        <v>135175</v>
      </c>
      <c r="F29" s="31">
        <v>176931.8</v>
      </c>
      <c r="G29" s="31">
        <v>257858</v>
      </c>
      <c r="H29" s="31">
        <v>0</v>
      </c>
      <c r="I29" s="31">
        <v>416505.61</v>
      </c>
      <c r="J29" s="31">
        <v>173560.13</v>
      </c>
      <c r="K29" s="31"/>
      <c r="L29" s="31"/>
      <c r="M29" s="31"/>
      <c r="N29" s="31"/>
      <c r="O29" s="31"/>
      <c r="P29" s="31"/>
      <c r="Q29" s="28">
        <f t="shared" si="6"/>
        <v>1160030.54</v>
      </c>
    </row>
    <row r="30" spans="1:30" ht="18" customHeight="1" x14ac:dyDescent="0.25">
      <c r="A30" s="25" t="s">
        <v>34</v>
      </c>
      <c r="B30" s="34"/>
      <c r="C30" s="30">
        <v>55000</v>
      </c>
      <c r="D30" s="30">
        <v>100000</v>
      </c>
      <c r="E30" s="31">
        <v>0</v>
      </c>
      <c r="F30" s="31">
        <v>45000</v>
      </c>
      <c r="G30" s="31">
        <v>0</v>
      </c>
      <c r="H30" s="31">
        <v>0</v>
      </c>
      <c r="I30" s="31">
        <v>0</v>
      </c>
      <c r="J30" s="31">
        <v>162915.14000000001</v>
      </c>
      <c r="K30" s="31"/>
      <c r="L30" s="31"/>
      <c r="M30" s="31"/>
      <c r="N30" s="31"/>
      <c r="O30" s="31"/>
      <c r="P30" s="31"/>
      <c r="Q30" s="28">
        <f t="shared" si="6"/>
        <v>207915.14</v>
      </c>
      <c r="S30" s="24"/>
    </row>
    <row r="31" spans="1:30" x14ac:dyDescent="0.25">
      <c r="A31" s="25" t="s">
        <v>35</v>
      </c>
      <c r="B31" s="34"/>
      <c r="C31" s="30">
        <v>1094999</v>
      </c>
      <c r="D31" s="30">
        <v>1168999</v>
      </c>
      <c r="E31" s="31">
        <v>0</v>
      </c>
      <c r="F31" s="31">
        <v>0</v>
      </c>
      <c r="G31" s="31">
        <v>163000</v>
      </c>
      <c r="H31" s="31">
        <v>0</v>
      </c>
      <c r="I31" s="31">
        <v>0</v>
      </c>
      <c r="J31" s="31">
        <v>0</v>
      </c>
      <c r="K31" s="31"/>
      <c r="L31" s="31"/>
      <c r="M31" s="31"/>
      <c r="N31" s="31"/>
      <c r="O31" s="31"/>
      <c r="P31" s="31"/>
      <c r="Q31" s="28">
        <f t="shared" si="6"/>
        <v>163000</v>
      </c>
    </row>
    <row r="32" spans="1:30" x14ac:dyDescent="0.25">
      <c r="A32" s="25" t="s">
        <v>36</v>
      </c>
      <c r="B32" s="34"/>
      <c r="C32" s="30">
        <v>4418272</v>
      </c>
      <c r="D32" s="30">
        <v>4618272</v>
      </c>
      <c r="E32" s="31">
        <v>347878.59</v>
      </c>
      <c r="F32" s="31">
        <v>337812.88</v>
      </c>
      <c r="G32" s="31">
        <v>336885.47</v>
      </c>
      <c r="H32" s="31">
        <v>354334.67</v>
      </c>
      <c r="I32" s="31">
        <v>368127.48</v>
      </c>
      <c r="J32" s="31">
        <v>362943.38</v>
      </c>
      <c r="K32" s="31"/>
      <c r="L32" s="31"/>
      <c r="M32" s="31"/>
      <c r="N32" s="31"/>
      <c r="O32" s="31"/>
      <c r="P32" s="31"/>
      <c r="Q32" s="28">
        <f t="shared" si="6"/>
        <v>2107982.4699999997</v>
      </c>
    </row>
    <row r="33" spans="1:20" ht="45" x14ac:dyDescent="0.25">
      <c r="A33" s="25" t="s">
        <v>37</v>
      </c>
      <c r="B33" s="34"/>
      <c r="C33" s="30">
        <v>1144705</v>
      </c>
      <c r="D33" s="30">
        <v>1423997</v>
      </c>
      <c r="E33" s="31">
        <v>0</v>
      </c>
      <c r="F33" s="31">
        <v>40559.97</v>
      </c>
      <c r="G33" s="31">
        <v>71583.27</v>
      </c>
      <c r="H33" s="94">
        <v>-59000</v>
      </c>
      <c r="I33" s="31">
        <v>0</v>
      </c>
      <c r="J33" s="31">
        <v>103065.66</v>
      </c>
      <c r="K33" s="31"/>
      <c r="L33" s="31"/>
      <c r="M33" s="31"/>
      <c r="N33" s="31"/>
      <c r="O33" s="31"/>
      <c r="P33" s="31"/>
      <c r="Q33" s="40">
        <f t="shared" si="6"/>
        <v>156208.90000000002</v>
      </c>
    </row>
    <row r="34" spans="1:20" ht="30" x14ac:dyDescent="0.25">
      <c r="A34" s="25" t="s">
        <v>38</v>
      </c>
      <c r="B34" s="34"/>
      <c r="C34" s="30">
        <v>9680997</v>
      </c>
      <c r="D34" s="30">
        <v>19574151</v>
      </c>
      <c r="E34" s="31">
        <v>0</v>
      </c>
      <c r="F34" s="31">
        <v>0</v>
      </c>
      <c r="G34" s="31">
        <v>50000</v>
      </c>
      <c r="H34" s="31">
        <v>1600000</v>
      </c>
      <c r="I34" s="31">
        <v>1600000</v>
      </c>
      <c r="J34" s="31">
        <v>45000</v>
      </c>
      <c r="K34" s="31"/>
      <c r="L34" s="31"/>
      <c r="M34" s="31"/>
      <c r="N34" s="31"/>
      <c r="O34" s="31"/>
      <c r="P34" s="31"/>
      <c r="Q34" s="28">
        <f t="shared" si="6"/>
        <v>3295000</v>
      </c>
      <c r="S34" s="24"/>
    </row>
    <row r="35" spans="1:20" ht="15.75" thickBot="1" x14ac:dyDescent="0.3">
      <c r="A35" s="32" t="s">
        <v>39</v>
      </c>
      <c r="B35" s="34"/>
      <c r="C35" s="41">
        <v>400000</v>
      </c>
      <c r="D35" s="41">
        <v>400000</v>
      </c>
      <c r="E35" s="42"/>
      <c r="F35" s="42"/>
      <c r="G35" s="42"/>
      <c r="H35" s="42"/>
      <c r="I35" s="42"/>
      <c r="J35" s="42">
        <v>0</v>
      </c>
      <c r="K35" s="42"/>
      <c r="L35" s="42"/>
      <c r="M35" s="42"/>
      <c r="N35" s="42"/>
      <c r="O35" s="42"/>
      <c r="P35" s="42"/>
      <c r="Q35" s="28">
        <f t="shared" si="6"/>
        <v>0</v>
      </c>
    </row>
    <row r="36" spans="1:20" ht="27" customHeight="1" thickBot="1" x14ac:dyDescent="0.3">
      <c r="A36" s="20" t="s">
        <v>40</v>
      </c>
      <c r="B36" s="34"/>
      <c r="C36" s="22">
        <f t="shared" ref="C36:P36" si="7">SUM(C37:C45)</f>
        <v>4239050</v>
      </c>
      <c r="D36" s="22">
        <f t="shared" si="7"/>
        <v>4605155</v>
      </c>
      <c r="E36" s="43">
        <f t="shared" si="7"/>
        <v>0</v>
      </c>
      <c r="F36" s="43">
        <f t="shared" si="7"/>
        <v>0</v>
      </c>
      <c r="G36" s="43">
        <f t="shared" si="7"/>
        <v>214098.02</v>
      </c>
      <c r="H36" s="37">
        <f t="shared" si="7"/>
        <v>480103.55000000005</v>
      </c>
      <c r="I36" s="37">
        <f t="shared" si="7"/>
        <v>0</v>
      </c>
      <c r="J36" s="37">
        <f t="shared" si="7"/>
        <v>10025.82</v>
      </c>
      <c r="K36" s="37">
        <f t="shared" si="7"/>
        <v>0</v>
      </c>
      <c r="L36" s="37">
        <f t="shared" si="7"/>
        <v>0</v>
      </c>
      <c r="M36" s="37">
        <f t="shared" si="7"/>
        <v>0</v>
      </c>
      <c r="N36" s="37">
        <f t="shared" si="7"/>
        <v>0</v>
      </c>
      <c r="O36" s="37">
        <f t="shared" si="7"/>
        <v>0</v>
      </c>
      <c r="P36" s="37">
        <f t="shared" si="7"/>
        <v>0</v>
      </c>
      <c r="Q36" s="38">
        <f>SUM(Q37:Q45)</f>
        <v>704227.39</v>
      </c>
      <c r="T36" s="24"/>
    </row>
    <row r="37" spans="1:20" x14ac:dyDescent="0.25">
      <c r="A37" s="32" t="s">
        <v>41</v>
      </c>
      <c r="B37" s="34"/>
      <c r="C37" s="26">
        <v>110000</v>
      </c>
      <c r="D37" s="26">
        <v>110000</v>
      </c>
      <c r="E37" s="39"/>
      <c r="F37" s="39"/>
      <c r="G37" s="39"/>
      <c r="H37" s="39">
        <v>19274.64</v>
      </c>
      <c r="I37" s="39"/>
      <c r="J37" s="39">
        <v>0</v>
      </c>
      <c r="K37" s="39"/>
      <c r="L37" s="39"/>
      <c r="M37" s="39"/>
      <c r="N37" s="39"/>
      <c r="O37" s="39"/>
      <c r="P37" s="39"/>
      <c r="Q37" s="28">
        <f t="shared" ref="Q37:Q45" si="8">SUM(E37:P37)</f>
        <v>19274.64</v>
      </c>
    </row>
    <row r="38" spans="1:20" x14ac:dyDescent="0.25">
      <c r="A38" s="25" t="s">
        <v>42</v>
      </c>
      <c r="B38" s="34"/>
      <c r="C38" s="30">
        <v>60000</v>
      </c>
      <c r="D38" s="30">
        <v>112000</v>
      </c>
      <c r="E38" s="31"/>
      <c r="F38" s="31"/>
      <c r="G38" s="31"/>
      <c r="H38" s="31">
        <v>0</v>
      </c>
      <c r="I38" s="31"/>
      <c r="J38" s="31">
        <v>0</v>
      </c>
      <c r="K38" s="31"/>
      <c r="L38" s="31"/>
      <c r="M38" s="31"/>
      <c r="N38" s="31"/>
      <c r="O38" s="31"/>
      <c r="P38" s="31"/>
      <c r="Q38" s="28">
        <f t="shared" si="8"/>
        <v>0</v>
      </c>
    </row>
    <row r="39" spans="1:20" x14ac:dyDescent="0.25">
      <c r="A39" s="32" t="s">
        <v>43</v>
      </c>
      <c r="B39" s="34"/>
      <c r="C39" s="30">
        <v>354400</v>
      </c>
      <c r="D39" s="30">
        <v>354400</v>
      </c>
      <c r="E39" s="31"/>
      <c r="F39" s="31"/>
      <c r="G39" s="31"/>
      <c r="H39" s="31">
        <v>25352.300000000003</v>
      </c>
      <c r="I39" s="31"/>
      <c r="J39" s="31">
        <v>0</v>
      </c>
      <c r="K39" s="31"/>
      <c r="L39" s="31"/>
      <c r="M39" s="31"/>
      <c r="N39" s="31"/>
      <c r="O39" s="31"/>
      <c r="P39" s="31"/>
      <c r="Q39" s="28">
        <f t="shared" si="8"/>
        <v>25352.300000000003</v>
      </c>
    </row>
    <row r="40" spans="1:20" x14ac:dyDescent="0.25">
      <c r="A40" s="25" t="s">
        <v>44</v>
      </c>
      <c r="B40" s="34"/>
      <c r="C40" s="30">
        <v>8000</v>
      </c>
      <c r="D40" s="30">
        <v>8000</v>
      </c>
      <c r="E40" s="31"/>
      <c r="F40" s="31"/>
      <c r="G40" s="31"/>
      <c r="H40" s="31">
        <v>0</v>
      </c>
      <c r="I40" s="31"/>
      <c r="J40" s="31">
        <v>0</v>
      </c>
      <c r="K40" s="31"/>
      <c r="L40" s="31"/>
      <c r="M40" s="31"/>
      <c r="N40" s="31"/>
      <c r="O40" s="31"/>
      <c r="P40" s="31"/>
      <c r="Q40" s="28">
        <f t="shared" si="8"/>
        <v>0</v>
      </c>
    </row>
    <row r="41" spans="1:20" x14ac:dyDescent="0.25">
      <c r="A41" s="32" t="s">
        <v>45</v>
      </c>
      <c r="B41" s="34"/>
      <c r="C41" s="30">
        <v>325000</v>
      </c>
      <c r="D41" s="30">
        <v>325000</v>
      </c>
      <c r="E41" s="31"/>
      <c r="F41" s="31"/>
      <c r="G41" s="31"/>
      <c r="H41" s="31">
        <v>93618.84</v>
      </c>
      <c r="I41" s="31"/>
      <c r="J41" s="31">
        <v>10025.82</v>
      </c>
      <c r="K41" s="31"/>
      <c r="L41" s="31"/>
      <c r="M41" s="31"/>
      <c r="N41" s="31"/>
      <c r="O41" s="31"/>
      <c r="P41" s="31"/>
      <c r="Q41" s="28">
        <f t="shared" si="8"/>
        <v>103644.66</v>
      </c>
    </row>
    <row r="42" spans="1:20" ht="30" x14ac:dyDescent="0.25">
      <c r="A42" s="44" t="s">
        <v>46</v>
      </c>
      <c r="B42" s="45"/>
      <c r="C42" s="30">
        <v>18500</v>
      </c>
      <c r="D42" s="30">
        <v>18500</v>
      </c>
      <c r="E42" s="31"/>
      <c r="F42" s="31"/>
      <c r="G42" s="31"/>
      <c r="H42" s="31">
        <v>0</v>
      </c>
      <c r="I42" s="31"/>
      <c r="J42" s="31">
        <v>0</v>
      </c>
      <c r="K42" s="31"/>
      <c r="L42" s="31"/>
      <c r="M42" s="31"/>
      <c r="N42" s="31"/>
      <c r="O42" s="31"/>
      <c r="P42" s="31"/>
      <c r="Q42" s="28">
        <f t="shared" si="8"/>
        <v>0</v>
      </c>
      <c r="S42" s="24"/>
    </row>
    <row r="43" spans="1:20" ht="30" x14ac:dyDescent="0.25">
      <c r="A43" s="46" t="s">
        <v>47</v>
      </c>
      <c r="B43" s="47"/>
      <c r="C43" s="30">
        <v>2569999</v>
      </c>
      <c r="D43" s="30">
        <v>2569999</v>
      </c>
      <c r="E43" s="31"/>
      <c r="F43" s="31"/>
      <c r="G43" s="31"/>
      <c r="H43" s="31">
        <v>253346.92</v>
      </c>
      <c r="I43" s="31"/>
      <c r="J43" s="31">
        <v>0</v>
      </c>
      <c r="K43" s="31"/>
      <c r="L43" s="31"/>
      <c r="M43" s="31"/>
      <c r="N43" s="31"/>
      <c r="O43" s="31"/>
      <c r="P43" s="31"/>
      <c r="Q43" s="28">
        <f t="shared" si="8"/>
        <v>253346.92</v>
      </c>
      <c r="R43" s="24"/>
    </row>
    <row r="44" spans="1:20" ht="45" x14ac:dyDescent="0.25">
      <c r="A44" s="25" t="s">
        <v>48</v>
      </c>
      <c r="B44" s="34"/>
      <c r="C44" s="30"/>
      <c r="D44" s="30"/>
      <c r="E44" s="31"/>
      <c r="F44" s="31"/>
      <c r="G44" s="31"/>
      <c r="H44" s="31"/>
      <c r="I44" s="31"/>
      <c r="J44" s="31">
        <v>0</v>
      </c>
      <c r="K44" s="31"/>
      <c r="L44" s="31"/>
      <c r="M44" s="31"/>
      <c r="N44" s="31"/>
      <c r="O44" s="31"/>
      <c r="P44" s="31"/>
      <c r="Q44" s="28">
        <f t="shared" si="8"/>
        <v>0</v>
      </c>
    </row>
    <row r="45" spans="1:20" ht="27" customHeight="1" thickBot="1" x14ac:dyDescent="0.3">
      <c r="A45" s="25" t="s">
        <v>49</v>
      </c>
      <c r="B45" s="34"/>
      <c r="C45" s="35">
        <v>793151</v>
      </c>
      <c r="D45" s="35">
        <v>1107256</v>
      </c>
      <c r="E45" s="48"/>
      <c r="F45" s="48"/>
      <c r="G45" s="49">
        <v>214098.02</v>
      </c>
      <c r="H45" s="49">
        <v>88510.85</v>
      </c>
      <c r="I45" s="49"/>
      <c r="J45" s="49">
        <v>0</v>
      </c>
      <c r="K45" s="49"/>
      <c r="L45" s="49"/>
      <c r="M45" s="49"/>
      <c r="N45" s="49"/>
      <c r="O45" s="49"/>
      <c r="P45" s="49"/>
      <c r="Q45" s="28">
        <f t="shared" si="8"/>
        <v>302608.87</v>
      </c>
    </row>
    <row r="46" spans="1:20" s="51" customFormat="1" ht="37.5" customHeight="1" thickBot="1" x14ac:dyDescent="0.3">
      <c r="A46" s="20" t="s">
        <v>50</v>
      </c>
      <c r="B46" s="50"/>
      <c r="C46" s="22">
        <f>SUM(C47:C53)</f>
        <v>0</v>
      </c>
      <c r="D46" s="22">
        <f>SUM(D47:D53)</f>
        <v>0</v>
      </c>
      <c r="E46" s="22">
        <f t="shared" ref="E46:P46" si="9">SUM(E47:E53)</f>
        <v>0</v>
      </c>
      <c r="F46" s="22">
        <f t="shared" si="9"/>
        <v>0</v>
      </c>
      <c r="G46" s="22">
        <f t="shared" si="9"/>
        <v>0</v>
      </c>
      <c r="H46" s="22">
        <f t="shared" si="9"/>
        <v>0</v>
      </c>
      <c r="I46" s="22">
        <f t="shared" si="9"/>
        <v>0</v>
      </c>
      <c r="J46" s="22">
        <f t="shared" si="9"/>
        <v>0</v>
      </c>
      <c r="K46" s="22">
        <f t="shared" si="9"/>
        <v>0</v>
      </c>
      <c r="L46" s="22">
        <f t="shared" si="9"/>
        <v>0</v>
      </c>
      <c r="M46" s="22">
        <f t="shared" si="9"/>
        <v>0</v>
      </c>
      <c r="N46" s="22">
        <f t="shared" si="9"/>
        <v>0</v>
      </c>
      <c r="O46" s="22">
        <f t="shared" si="9"/>
        <v>0</v>
      </c>
      <c r="P46" s="22">
        <f t="shared" si="9"/>
        <v>0</v>
      </c>
      <c r="Q46" s="22">
        <f>SUM(Q47:Q53)</f>
        <v>0</v>
      </c>
    </row>
    <row r="47" spans="1:20" ht="30" x14ac:dyDescent="0.25">
      <c r="A47" s="25" t="s">
        <v>51</v>
      </c>
      <c r="B47" s="34"/>
      <c r="C47" s="26"/>
      <c r="D47" s="26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28">
        <f t="shared" ref="Q47:Q53" si="10">SUM(E47:P47)</f>
        <v>0</v>
      </c>
    </row>
    <row r="48" spans="1:20" ht="30" x14ac:dyDescent="0.25">
      <c r="A48" s="25" t="s">
        <v>52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28">
        <f t="shared" si="10"/>
        <v>0</v>
      </c>
    </row>
    <row r="49" spans="1:20" ht="30" x14ac:dyDescent="0.25">
      <c r="A49" s="25" t="s">
        <v>53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28">
        <f t="shared" si="10"/>
        <v>0</v>
      </c>
    </row>
    <row r="50" spans="1:20" ht="30" x14ac:dyDescent="0.25">
      <c r="A50" s="25" t="s">
        <v>54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28">
        <f t="shared" si="10"/>
        <v>0</v>
      </c>
    </row>
    <row r="51" spans="1:20" ht="30" x14ac:dyDescent="0.25">
      <c r="A51" s="25" t="s">
        <v>55</v>
      </c>
      <c r="B51" s="34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28">
        <f t="shared" si="10"/>
        <v>0</v>
      </c>
    </row>
    <row r="52" spans="1:20" ht="30" x14ac:dyDescent="0.25">
      <c r="A52" s="25" t="s">
        <v>56</v>
      </c>
      <c r="B52" s="34"/>
      <c r="C52" s="30"/>
      <c r="D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28">
        <f t="shared" si="10"/>
        <v>0</v>
      </c>
    </row>
    <row r="53" spans="1:20" ht="30" x14ac:dyDescent="0.25">
      <c r="A53" s="25" t="s">
        <v>57</v>
      </c>
      <c r="B53" s="34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28">
        <f t="shared" si="10"/>
        <v>0</v>
      </c>
    </row>
    <row r="54" spans="1:20" ht="15.75" thickBot="1" x14ac:dyDescent="0.3">
      <c r="A54" s="20" t="s">
        <v>58</v>
      </c>
      <c r="B54" s="34"/>
      <c r="C54" s="52">
        <f>+C55+C56+C57+C58+C59+C60+C61</f>
        <v>0</v>
      </c>
      <c r="D54" s="52">
        <f t="shared" ref="D54:P54" si="11">+D55+D56+D57+D58+D59+D60+D61</f>
        <v>0</v>
      </c>
      <c r="E54" s="52">
        <f t="shared" si="11"/>
        <v>0</v>
      </c>
      <c r="F54" s="52">
        <f t="shared" si="11"/>
        <v>0</v>
      </c>
      <c r="G54" s="52">
        <f t="shared" si="11"/>
        <v>0</v>
      </c>
      <c r="H54" s="52">
        <f t="shared" si="11"/>
        <v>0</v>
      </c>
      <c r="I54" s="52">
        <f t="shared" si="11"/>
        <v>0</v>
      </c>
      <c r="J54" s="52">
        <f t="shared" si="11"/>
        <v>0</v>
      </c>
      <c r="K54" s="52">
        <f t="shared" si="11"/>
        <v>0</v>
      </c>
      <c r="L54" s="52">
        <f t="shared" si="11"/>
        <v>0</v>
      </c>
      <c r="M54" s="52">
        <f t="shared" si="11"/>
        <v>0</v>
      </c>
      <c r="N54" s="52">
        <f t="shared" si="11"/>
        <v>0</v>
      </c>
      <c r="O54" s="52">
        <f t="shared" si="11"/>
        <v>0</v>
      </c>
      <c r="P54" s="52">
        <f t="shared" si="11"/>
        <v>0</v>
      </c>
      <c r="Q54" s="52">
        <f t="shared" ref="Q54" si="12">SUM(E54:E54)</f>
        <v>0</v>
      </c>
    </row>
    <row r="55" spans="1:20" ht="30" x14ac:dyDescent="0.25">
      <c r="A55" s="25" t="s">
        <v>59</v>
      </c>
      <c r="B55" s="34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28">
        <f t="shared" ref="Q55:Q61" si="13">SUM(E55:P55)</f>
        <v>0</v>
      </c>
    </row>
    <row r="56" spans="1:20" ht="30" x14ac:dyDescent="0.25">
      <c r="A56" s="25" t="s">
        <v>60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28">
        <f t="shared" si="13"/>
        <v>0</v>
      </c>
    </row>
    <row r="57" spans="1:20" ht="30" x14ac:dyDescent="0.25">
      <c r="A57" s="25" t="s">
        <v>61</v>
      </c>
      <c r="B57" s="34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28">
        <f t="shared" si="13"/>
        <v>0</v>
      </c>
    </row>
    <row r="58" spans="1:20" ht="30" x14ac:dyDescent="0.25">
      <c r="A58" s="44" t="s">
        <v>62</v>
      </c>
      <c r="B58" s="45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28">
        <f t="shared" si="13"/>
        <v>0</v>
      </c>
    </row>
    <row r="59" spans="1:20" ht="30" x14ac:dyDescent="0.25">
      <c r="A59" s="46" t="s">
        <v>63</v>
      </c>
      <c r="B59" s="47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28">
        <f t="shared" si="13"/>
        <v>0</v>
      </c>
    </row>
    <row r="60" spans="1:20" ht="30" x14ac:dyDescent="0.25">
      <c r="A60" s="25" t="s">
        <v>64</v>
      </c>
      <c r="B60" s="34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28">
        <f t="shared" si="13"/>
        <v>0</v>
      </c>
    </row>
    <row r="61" spans="1:20" ht="30.75" thickBot="1" x14ac:dyDescent="0.3">
      <c r="A61" s="25" t="s">
        <v>65</v>
      </c>
      <c r="B61" s="34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28">
        <f t="shared" si="13"/>
        <v>0</v>
      </c>
    </row>
    <row r="62" spans="1:20" ht="30.75" thickBot="1" x14ac:dyDescent="0.3">
      <c r="A62" s="20" t="s">
        <v>66</v>
      </c>
      <c r="B62" s="34"/>
      <c r="C62" s="22">
        <f>SUM(C63:C71)</f>
        <v>812997</v>
      </c>
      <c r="D62" s="22">
        <f>SUM(D63:D71)</f>
        <v>4608997</v>
      </c>
      <c r="E62" s="22">
        <f t="shared" ref="E62:P62" si="14">SUM(E63:E71)</f>
        <v>0</v>
      </c>
      <c r="F62" s="22">
        <f t="shared" si="14"/>
        <v>0</v>
      </c>
      <c r="G62" s="22">
        <f t="shared" si="14"/>
        <v>0</v>
      </c>
      <c r="H62" s="22">
        <f t="shared" si="14"/>
        <v>0</v>
      </c>
      <c r="I62" s="22">
        <f t="shared" si="14"/>
        <v>155760</v>
      </c>
      <c r="J62" s="22">
        <f t="shared" si="14"/>
        <v>0</v>
      </c>
      <c r="K62" s="22">
        <f t="shared" si="14"/>
        <v>0</v>
      </c>
      <c r="L62" s="22">
        <f t="shared" si="14"/>
        <v>0</v>
      </c>
      <c r="M62" s="22">
        <f t="shared" si="14"/>
        <v>0</v>
      </c>
      <c r="N62" s="22">
        <f t="shared" si="14"/>
        <v>0</v>
      </c>
      <c r="O62" s="22">
        <f t="shared" si="14"/>
        <v>0</v>
      </c>
      <c r="P62" s="22">
        <f t="shared" si="14"/>
        <v>0</v>
      </c>
      <c r="Q62" s="22">
        <f>SUM(Q63:Q71)</f>
        <v>155760</v>
      </c>
      <c r="T62" s="24"/>
    </row>
    <row r="63" spans="1:20" x14ac:dyDescent="0.25">
      <c r="A63" s="25" t="s">
        <v>67</v>
      </c>
      <c r="B63" s="34"/>
      <c r="C63" s="35">
        <v>812997</v>
      </c>
      <c r="D63" s="35">
        <v>1198997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28">
        <f t="shared" ref="Q63:Q71" si="15">SUM(E63:P63)</f>
        <v>0</v>
      </c>
    </row>
    <row r="64" spans="1:20" ht="30" x14ac:dyDescent="0.25">
      <c r="A64" s="25" t="s">
        <v>68</v>
      </c>
      <c r="B64" s="34"/>
      <c r="C64" s="30"/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28">
        <f t="shared" si="15"/>
        <v>0</v>
      </c>
    </row>
    <row r="65" spans="1:20" ht="30" x14ac:dyDescent="0.25">
      <c r="A65" s="25" t="s">
        <v>69</v>
      </c>
      <c r="B65" s="34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28">
        <f t="shared" si="15"/>
        <v>0</v>
      </c>
    </row>
    <row r="66" spans="1:20" ht="30" x14ac:dyDescent="0.25">
      <c r="A66" s="25" t="s">
        <v>70</v>
      </c>
      <c r="B66" s="34"/>
      <c r="C66" s="30"/>
      <c r="D66" s="31">
        <v>3100000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28">
        <f t="shared" si="15"/>
        <v>0</v>
      </c>
    </row>
    <row r="67" spans="1:20" ht="30" x14ac:dyDescent="0.25">
      <c r="A67" s="25" t="s">
        <v>71</v>
      </c>
      <c r="B67" s="34"/>
      <c r="C67" s="30"/>
      <c r="D67" s="31">
        <v>310000</v>
      </c>
      <c r="E67" s="31"/>
      <c r="F67" s="31"/>
      <c r="G67" s="31"/>
      <c r="H67" s="31"/>
      <c r="I67" s="31">
        <v>155760</v>
      </c>
      <c r="J67" s="31"/>
      <c r="K67" s="31"/>
      <c r="L67" s="31"/>
      <c r="M67" s="31"/>
      <c r="N67" s="31"/>
      <c r="O67" s="31"/>
      <c r="P67" s="31"/>
      <c r="Q67" s="31">
        <f t="shared" si="15"/>
        <v>155760</v>
      </c>
    </row>
    <row r="68" spans="1:20" ht="22.5" customHeight="1" x14ac:dyDescent="0.25">
      <c r="A68" s="25" t="s">
        <v>72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28">
        <f t="shared" si="15"/>
        <v>0</v>
      </c>
    </row>
    <row r="69" spans="1:20" ht="19.5" customHeight="1" x14ac:dyDescent="0.25">
      <c r="A69" s="25" t="s">
        <v>73</v>
      </c>
      <c r="B69" s="34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28">
        <f t="shared" si="15"/>
        <v>0</v>
      </c>
    </row>
    <row r="70" spans="1:20" ht="20.25" customHeight="1" x14ac:dyDescent="0.25">
      <c r="A70" s="25" t="s">
        <v>74</v>
      </c>
      <c r="B70" s="34"/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28">
        <f t="shared" si="15"/>
        <v>0</v>
      </c>
    </row>
    <row r="71" spans="1:20" ht="44.25" customHeight="1" thickBot="1" x14ac:dyDescent="0.3">
      <c r="A71" s="25" t="s">
        <v>75</v>
      </c>
      <c r="B71" s="34"/>
      <c r="C71" s="35"/>
      <c r="D71" s="48"/>
      <c r="E71" s="48"/>
      <c r="F71" s="48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28">
        <f t="shared" si="15"/>
        <v>0</v>
      </c>
    </row>
    <row r="72" spans="1:20" ht="15.75" thickBot="1" x14ac:dyDescent="0.3">
      <c r="A72" s="20" t="s">
        <v>76</v>
      </c>
      <c r="B72" s="34"/>
      <c r="C72" s="43">
        <f t="shared" ref="C72:Q72" si="16">SUM(C73:C76)</f>
        <v>0</v>
      </c>
      <c r="D72" s="43">
        <f t="shared" si="16"/>
        <v>2631154</v>
      </c>
      <c r="E72" s="43">
        <f t="shared" si="16"/>
        <v>0</v>
      </c>
      <c r="F72" s="43">
        <f t="shared" si="16"/>
        <v>0</v>
      </c>
      <c r="G72" s="43">
        <f t="shared" si="16"/>
        <v>0</v>
      </c>
      <c r="H72" s="43">
        <f t="shared" si="16"/>
        <v>0</v>
      </c>
      <c r="I72" s="43">
        <f t="shared" si="16"/>
        <v>831349.04</v>
      </c>
      <c r="J72" s="43">
        <f t="shared" si="16"/>
        <v>0</v>
      </c>
      <c r="K72" s="43">
        <f t="shared" si="16"/>
        <v>0</v>
      </c>
      <c r="L72" s="43">
        <f t="shared" si="16"/>
        <v>0</v>
      </c>
      <c r="M72" s="43">
        <f t="shared" si="16"/>
        <v>0</v>
      </c>
      <c r="N72" s="43">
        <f t="shared" si="16"/>
        <v>0</v>
      </c>
      <c r="O72" s="43">
        <f t="shared" si="16"/>
        <v>0</v>
      </c>
      <c r="P72" s="43">
        <f t="shared" si="16"/>
        <v>0</v>
      </c>
      <c r="Q72" s="43">
        <f t="shared" si="16"/>
        <v>831349.04</v>
      </c>
    </row>
    <row r="73" spans="1:20" x14ac:dyDescent="0.25">
      <c r="A73" s="25" t="s">
        <v>77</v>
      </c>
      <c r="B73" s="34"/>
      <c r="C73" s="39"/>
      <c r="D73" s="39">
        <v>2631154</v>
      </c>
      <c r="E73" s="39"/>
      <c r="F73" s="39"/>
      <c r="G73" s="39"/>
      <c r="H73" s="39"/>
      <c r="I73" s="39">
        <v>831349.04</v>
      </c>
      <c r="J73" s="39"/>
      <c r="K73" s="39"/>
      <c r="L73" s="39"/>
      <c r="M73" s="39"/>
      <c r="N73" s="39"/>
      <c r="O73" s="39"/>
      <c r="P73" s="39"/>
      <c r="Q73" s="28">
        <f t="shared" ref="Q73:Q84" si="17">SUM(E73:P73)</f>
        <v>831349.04</v>
      </c>
    </row>
    <row r="74" spans="1:20" x14ac:dyDescent="0.25">
      <c r="A74" s="25" t="s">
        <v>78</v>
      </c>
      <c r="B74" s="34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28">
        <f t="shared" si="17"/>
        <v>0</v>
      </c>
    </row>
    <row r="75" spans="1:20" x14ac:dyDescent="0.25">
      <c r="A75" s="53" t="s">
        <v>79</v>
      </c>
      <c r="B75" s="45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28">
        <f t="shared" si="17"/>
        <v>0</v>
      </c>
      <c r="S75" s="24"/>
    </row>
    <row r="76" spans="1:20" ht="45.75" thickBot="1" x14ac:dyDescent="0.3">
      <c r="A76" s="46" t="s">
        <v>80</v>
      </c>
      <c r="B76" s="47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28">
        <f t="shared" si="17"/>
        <v>0</v>
      </c>
      <c r="T76" t="s">
        <v>81</v>
      </c>
    </row>
    <row r="77" spans="1:20" ht="45.75" customHeight="1" thickBot="1" x14ac:dyDescent="0.3">
      <c r="A77" s="20" t="s">
        <v>82</v>
      </c>
      <c r="B77" s="34"/>
      <c r="C77" s="43">
        <f t="shared" ref="C77:Q77" si="18">SUM(C78:C79)</f>
        <v>0</v>
      </c>
      <c r="D77" s="43">
        <f t="shared" si="18"/>
        <v>0</v>
      </c>
      <c r="E77" s="43">
        <f t="shared" si="18"/>
        <v>0</v>
      </c>
      <c r="F77" s="43">
        <f t="shared" si="18"/>
        <v>0</v>
      </c>
      <c r="G77" s="43">
        <f t="shared" si="18"/>
        <v>0</v>
      </c>
      <c r="H77" s="43">
        <f t="shared" si="18"/>
        <v>0</v>
      </c>
      <c r="I77" s="43">
        <f t="shared" si="18"/>
        <v>0</v>
      </c>
      <c r="J77" s="43">
        <f t="shared" si="18"/>
        <v>0</v>
      </c>
      <c r="K77" s="43">
        <f t="shared" si="18"/>
        <v>0</v>
      </c>
      <c r="L77" s="43">
        <f t="shared" si="18"/>
        <v>0</v>
      </c>
      <c r="M77" s="43">
        <f t="shared" si="18"/>
        <v>0</v>
      </c>
      <c r="N77" s="43">
        <f t="shared" si="18"/>
        <v>0</v>
      </c>
      <c r="O77" s="43">
        <f t="shared" si="18"/>
        <v>0</v>
      </c>
      <c r="P77" s="43">
        <f t="shared" si="18"/>
        <v>0</v>
      </c>
      <c r="Q77" s="43">
        <f t="shared" si="18"/>
        <v>0</v>
      </c>
    </row>
    <row r="78" spans="1:20" ht="45.75" customHeight="1" x14ac:dyDescent="0.25">
      <c r="A78" s="25" t="s">
        <v>83</v>
      </c>
      <c r="B78" s="34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28">
        <f t="shared" si="17"/>
        <v>0</v>
      </c>
    </row>
    <row r="79" spans="1:20" ht="30.75" thickBot="1" x14ac:dyDescent="0.3">
      <c r="A79" s="25" t="s">
        <v>84</v>
      </c>
      <c r="B79" s="34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28">
        <f t="shared" si="17"/>
        <v>0</v>
      </c>
    </row>
    <row r="80" spans="1:20" ht="15.75" thickBot="1" x14ac:dyDescent="0.3">
      <c r="A80" s="20" t="s">
        <v>85</v>
      </c>
      <c r="B80" s="34"/>
      <c r="C80" s="43">
        <f t="shared" ref="C80:E80" si="19">SUM(C81:C83)</f>
        <v>0</v>
      </c>
      <c r="D80" s="43">
        <f t="shared" si="19"/>
        <v>0</v>
      </c>
      <c r="E80" s="43">
        <f t="shared" si="19"/>
        <v>0</v>
      </c>
      <c r="F80" s="43">
        <f t="shared" ref="F80:Q80" si="20">+F84</f>
        <v>0</v>
      </c>
      <c r="G80" s="43">
        <f t="shared" si="20"/>
        <v>0</v>
      </c>
      <c r="H80" s="43">
        <f t="shared" si="20"/>
        <v>0</v>
      </c>
      <c r="I80" s="43">
        <f t="shared" si="20"/>
        <v>0</v>
      </c>
      <c r="J80" s="43">
        <f t="shared" si="20"/>
        <v>0</v>
      </c>
      <c r="K80" s="43">
        <f t="shared" si="20"/>
        <v>0</v>
      </c>
      <c r="L80" s="43">
        <f t="shared" si="20"/>
        <v>0</v>
      </c>
      <c r="M80" s="43">
        <f t="shared" si="20"/>
        <v>0</v>
      </c>
      <c r="N80" s="43">
        <f t="shared" si="20"/>
        <v>0</v>
      </c>
      <c r="O80" s="43">
        <f t="shared" si="20"/>
        <v>0</v>
      </c>
      <c r="P80" s="43">
        <f t="shared" si="20"/>
        <v>0</v>
      </c>
      <c r="Q80" s="43">
        <f t="shared" si="20"/>
        <v>0</v>
      </c>
    </row>
    <row r="81" spans="1:20" x14ac:dyDescent="0.25">
      <c r="A81" s="32" t="s">
        <v>86</v>
      </c>
      <c r="B81" s="34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28">
        <f t="shared" si="17"/>
        <v>0</v>
      </c>
    </row>
    <row r="82" spans="1:20" x14ac:dyDescent="0.25">
      <c r="A82" s="32" t="s">
        <v>87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28">
        <f t="shared" si="17"/>
        <v>0</v>
      </c>
      <c r="S82" s="24"/>
      <c r="T82" s="24"/>
    </row>
    <row r="83" spans="1:20" ht="30" x14ac:dyDescent="0.25">
      <c r="A83" s="25" t="s">
        <v>88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28">
        <f t="shared" si="17"/>
        <v>0</v>
      </c>
    </row>
    <row r="84" spans="1:20" ht="45.75" thickBot="1" x14ac:dyDescent="0.3">
      <c r="A84" s="25" t="s">
        <v>89</v>
      </c>
      <c r="B84" s="34"/>
      <c r="C84" s="31"/>
      <c r="D84" s="31"/>
      <c r="E84" s="31"/>
      <c r="F84" s="48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28">
        <f t="shared" si="17"/>
        <v>0</v>
      </c>
    </row>
    <row r="85" spans="1:20" s="51" customFormat="1" ht="15.75" thickBot="1" x14ac:dyDescent="0.3">
      <c r="A85" s="54" t="s">
        <v>90</v>
      </c>
      <c r="B85" s="55"/>
      <c r="C85" s="56">
        <f t="shared" ref="C85:G85" si="21">+C20+C26+C36+C46+C54+C62+C72+C77+C80</f>
        <v>72676675</v>
      </c>
      <c r="D85" s="56">
        <f t="shared" si="21"/>
        <v>90600596</v>
      </c>
      <c r="E85" s="56">
        <f t="shared" si="21"/>
        <v>3612010.49</v>
      </c>
      <c r="F85" s="56">
        <f t="shared" si="21"/>
        <v>3644270.64</v>
      </c>
      <c r="G85" s="56">
        <f t="shared" si="21"/>
        <v>4170115.93</v>
      </c>
      <c r="H85" s="56">
        <f>+H20+H26+H36+H46+H54+H62+H72+H77+H80</f>
        <v>5544625.21</v>
      </c>
      <c r="I85" s="56">
        <f>+I20+I26+I36+I46+I54+I62+I72+I77+I80</f>
        <v>7519626.9500000002</v>
      </c>
      <c r="J85" s="56">
        <f t="shared" ref="J85:Q85" si="22">+J20+J26+J36+J46+J54+J62+J72+J77+J80</f>
        <v>6470352.4100000001</v>
      </c>
      <c r="K85" s="56">
        <f t="shared" si="22"/>
        <v>0</v>
      </c>
      <c r="L85" s="56">
        <f t="shared" si="22"/>
        <v>0</v>
      </c>
      <c r="M85" s="56">
        <f t="shared" si="22"/>
        <v>0</v>
      </c>
      <c r="N85" s="56">
        <f t="shared" si="22"/>
        <v>0</v>
      </c>
      <c r="O85" s="56">
        <f t="shared" si="22"/>
        <v>0</v>
      </c>
      <c r="P85" s="56">
        <f t="shared" si="22"/>
        <v>0</v>
      </c>
      <c r="Q85" s="56">
        <f t="shared" si="22"/>
        <v>30961001.630000003</v>
      </c>
      <c r="S85" s="57"/>
    </row>
    <row r="86" spans="1:20" ht="15.75" thickBot="1" x14ac:dyDescent="0.3">
      <c r="A86" s="58"/>
      <c r="B86" s="34"/>
      <c r="C86" s="59"/>
      <c r="D86" s="21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60"/>
    </row>
    <row r="87" spans="1:20" ht="15.75" thickBot="1" x14ac:dyDescent="0.3">
      <c r="A87" s="61" t="s">
        <v>91</v>
      </c>
      <c r="B87" s="62"/>
      <c r="C87" s="63"/>
      <c r="D87" s="64"/>
      <c r="E87" s="64">
        <v>0</v>
      </c>
      <c r="F87" s="64">
        <v>0</v>
      </c>
      <c r="G87" s="64"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65">
        <v>0</v>
      </c>
    </row>
    <row r="88" spans="1:20" ht="30" x14ac:dyDescent="0.25">
      <c r="A88" s="20" t="s">
        <v>92</v>
      </c>
      <c r="B88" s="34"/>
      <c r="C88" s="26">
        <v>0</v>
      </c>
      <c r="D88" s="66"/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66">
        <v>0</v>
      </c>
      <c r="O88" s="66">
        <v>0</v>
      </c>
      <c r="P88" s="66">
        <v>0</v>
      </c>
      <c r="Q88" s="28">
        <f t="shared" ref="Q88:Q93" si="23">SUM(E88:P88)</f>
        <v>0</v>
      </c>
    </row>
    <row r="89" spans="1:20" ht="30" x14ac:dyDescent="0.25">
      <c r="A89" s="25" t="s">
        <v>93</v>
      </c>
      <c r="B89" s="34"/>
      <c r="C89" s="30">
        <v>0</v>
      </c>
      <c r="D89" s="67"/>
      <c r="E89" s="67">
        <v>0</v>
      </c>
      <c r="F89" s="67">
        <v>0</v>
      </c>
      <c r="G89" s="67">
        <v>0</v>
      </c>
      <c r="H89" s="67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67">
        <v>0</v>
      </c>
      <c r="Q89" s="28">
        <f t="shared" si="23"/>
        <v>0</v>
      </c>
    </row>
    <row r="90" spans="1:20" ht="30.75" thickBot="1" x14ac:dyDescent="0.3">
      <c r="A90" s="25" t="s">
        <v>94</v>
      </c>
      <c r="B90" s="34"/>
      <c r="C90" s="68"/>
      <c r="D90" s="60"/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28">
        <f t="shared" si="23"/>
        <v>0</v>
      </c>
      <c r="S90" s="24"/>
    </row>
    <row r="91" spans="1:20" ht="15.75" thickBot="1" x14ac:dyDescent="0.3">
      <c r="A91" s="20" t="s">
        <v>95</v>
      </c>
      <c r="C91" s="69">
        <v>0</v>
      </c>
      <c r="D91" s="64"/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4">
        <v>0</v>
      </c>
      <c r="N91" s="64">
        <v>0</v>
      </c>
      <c r="O91" s="64">
        <v>0</v>
      </c>
      <c r="P91" s="64">
        <v>0</v>
      </c>
      <c r="Q91" s="64">
        <f t="shared" si="23"/>
        <v>0</v>
      </c>
    </row>
    <row r="92" spans="1:20" x14ac:dyDescent="0.25">
      <c r="A92" s="32" t="s">
        <v>96</v>
      </c>
      <c r="B92" s="34"/>
      <c r="C92" s="35">
        <v>0</v>
      </c>
      <c r="D92" s="60"/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28">
        <f t="shared" si="23"/>
        <v>0</v>
      </c>
    </row>
    <row r="93" spans="1:20" x14ac:dyDescent="0.25">
      <c r="A93" s="32" t="s">
        <v>97</v>
      </c>
      <c r="C93" s="70"/>
      <c r="D93" s="67"/>
      <c r="E93" s="67">
        <v>0</v>
      </c>
      <c r="F93" s="67">
        <v>0</v>
      </c>
      <c r="G93" s="67">
        <v>0</v>
      </c>
      <c r="H93" s="67">
        <v>0</v>
      </c>
      <c r="I93" s="67">
        <v>0</v>
      </c>
      <c r="J93" s="67">
        <v>0</v>
      </c>
      <c r="K93" s="67">
        <v>0</v>
      </c>
      <c r="L93" s="67">
        <v>0</v>
      </c>
      <c r="M93" s="67">
        <v>0</v>
      </c>
      <c r="N93" s="67">
        <v>0</v>
      </c>
      <c r="O93" s="67">
        <v>0</v>
      </c>
      <c r="P93" s="67">
        <v>0</v>
      </c>
      <c r="Q93" s="28">
        <f t="shared" si="23"/>
        <v>0</v>
      </c>
    </row>
    <row r="94" spans="1:20" x14ac:dyDescent="0.25">
      <c r="A94" s="32"/>
      <c r="C94" s="71">
        <v>0</v>
      </c>
      <c r="D94" s="72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</row>
    <row r="95" spans="1:20" ht="15.75" thickBot="1" x14ac:dyDescent="0.3">
      <c r="A95" s="32"/>
      <c r="C95" s="73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</row>
    <row r="96" spans="1:20" ht="15.75" thickBot="1" x14ac:dyDescent="0.3">
      <c r="A96" s="74" t="s">
        <v>98</v>
      </c>
      <c r="C96" s="75"/>
      <c r="D96" s="64"/>
      <c r="E96" s="64">
        <v>0</v>
      </c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>
        <v>0</v>
      </c>
    </row>
    <row r="97" spans="1:19" ht="30.75" thickBot="1" x14ac:dyDescent="0.3">
      <c r="A97" s="25" t="s">
        <v>99</v>
      </c>
      <c r="B97" s="34"/>
      <c r="C97" s="76">
        <v>0</v>
      </c>
      <c r="D97" s="76"/>
      <c r="E97" s="76">
        <v>0</v>
      </c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28">
        <f t="shared" ref="Q97:Q99" si="24">SUM(E97:P97)</f>
        <v>0</v>
      </c>
      <c r="S97" s="24"/>
    </row>
    <row r="98" spans="1:19" ht="15.75" thickTop="1" x14ac:dyDescent="0.25">
      <c r="A98" s="54" t="s">
        <v>100</v>
      </c>
      <c r="B98" s="55"/>
      <c r="C98" s="77">
        <v>0</v>
      </c>
      <c r="D98" s="77"/>
      <c r="E98" s="77">
        <v>0</v>
      </c>
      <c r="F98" s="77">
        <v>0</v>
      </c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>
        <v>0</v>
      </c>
      <c r="S98" s="24"/>
    </row>
    <row r="99" spans="1:19" x14ac:dyDescent="0.25">
      <c r="A99" s="78"/>
      <c r="B99" s="45"/>
      <c r="C99" s="79"/>
      <c r="D99" s="80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66">
        <f t="shared" si="24"/>
        <v>0</v>
      </c>
      <c r="S99" s="24"/>
    </row>
    <row r="100" spans="1:19" ht="21" customHeight="1" thickBot="1" x14ac:dyDescent="0.3">
      <c r="A100" s="82" t="s">
        <v>101</v>
      </c>
      <c r="B100" s="83"/>
      <c r="C100" s="84">
        <f>+C85+C98</f>
        <v>72676675</v>
      </c>
      <c r="D100" s="84">
        <f>+D85+D98</f>
        <v>90600596</v>
      </c>
      <c r="E100" s="84">
        <f t="shared" ref="E100:Q100" si="25">+E85+E98</f>
        <v>3612010.49</v>
      </c>
      <c r="F100" s="84">
        <f t="shared" si="25"/>
        <v>3644270.64</v>
      </c>
      <c r="G100" s="84">
        <f t="shared" si="25"/>
        <v>4170115.93</v>
      </c>
      <c r="H100" s="84">
        <f t="shared" si="25"/>
        <v>5544625.21</v>
      </c>
      <c r="I100" s="84">
        <f t="shared" si="25"/>
        <v>7519626.9500000002</v>
      </c>
      <c r="J100" s="84">
        <f t="shared" si="25"/>
        <v>6470352.4100000001</v>
      </c>
      <c r="K100" s="84">
        <f t="shared" si="25"/>
        <v>0</v>
      </c>
      <c r="L100" s="84">
        <f t="shared" si="25"/>
        <v>0</v>
      </c>
      <c r="M100" s="84">
        <f t="shared" si="25"/>
        <v>0</v>
      </c>
      <c r="N100" s="84">
        <f t="shared" si="25"/>
        <v>0</v>
      </c>
      <c r="O100" s="84">
        <f t="shared" si="25"/>
        <v>0</v>
      </c>
      <c r="P100" s="84">
        <f t="shared" si="25"/>
        <v>0</v>
      </c>
      <c r="Q100" s="95">
        <f t="shared" si="25"/>
        <v>30961001.630000003</v>
      </c>
      <c r="S100" s="24"/>
    </row>
    <row r="101" spans="1:19" ht="15.75" thickTop="1" x14ac:dyDescent="0.25">
      <c r="A101" s="51" t="s">
        <v>102</v>
      </c>
      <c r="Q101" s="24"/>
    </row>
    <row r="102" spans="1:19" x14ac:dyDescent="0.25">
      <c r="A102" s="2" t="s">
        <v>103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9" x14ac:dyDescent="0.25">
      <c r="A103" s="2" t="s">
        <v>104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1:19" x14ac:dyDescent="0.25">
      <c r="A104" s="2" t="s">
        <v>105</v>
      </c>
    </row>
    <row r="105" spans="1:19" x14ac:dyDescent="0.25">
      <c r="A105" s="2" t="s">
        <v>106</v>
      </c>
    </row>
    <row r="106" spans="1:19" x14ac:dyDescent="0.25">
      <c r="A106" s="2" t="s">
        <v>107</v>
      </c>
    </row>
    <row r="107" spans="1:19" x14ac:dyDescent="0.25">
      <c r="A107" s="2" t="s">
        <v>108</v>
      </c>
    </row>
    <row r="108" spans="1:19" x14ac:dyDescent="0.25">
      <c r="A108" s="2"/>
      <c r="E108" s="85" t="s">
        <v>109</v>
      </c>
      <c r="K108" s="85" t="s">
        <v>110</v>
      </c>
      <c r="L108" s="85"/>
      <c r="M108" s="85"/>
      <c r="N108" s="85"/>
    </row>
    <row r="109" spans="1:19" x14ac:dyDescent="0.25">
      <c r="A109" s="2"/>
      <c r="E109" s="85"/>
      <c r="K109" s="85"/>
      <c r="L109" s="85"/>
      <c r="M109" s="85"/>
      <c r="N109" s="85"/>
    </row>
    <row r="110" spans="1:19" x14ac:dyDescent="0.25">
      <c r="A110" s="2"/>
      <c r="E110" s="85"/>
      <c r="K110" s="85"/>
      <c r="L110" s="85"/>
      <c r="M110" s="85"/>
      <c r="N110" s="85"/>
    </row>
    <row r="111" spans="1:19" x14ac:dyDescent="0.25">
      <c r="E111" s="85"/>
      <c r="K111" s="85"/>
      <c r="L111" s="85"/>
      <c r="M111" s="85"/>
      <c r="N111" s="85"/>
      <c r="O111" s="85"/>
      <c r="P111" s="85"/>
      <c r="Q111" s="85"/>
    </row>
    <row r="112" spans="1:19" x14ac:dyDescent="0.25">
      <c r="E112" s="85" t="s">
        <v>111</v>
      </c>
      <c r="K112" s="85" t="s">
        <v>112</v>
      </c>
      <c r="L112" s="85"/>
      <c r="M112" s="85"/>
      <c r="N112" s="85"/>
      <c r="O112" s="85"/>
      <c r="P112" s="85"/>
      <c r="Q112" s="85"/>
    </row>
    <row r="113" spans="5:18" x14ac:dyDescent="0.25">
      <c r="E113" s="86" t="s">
        <v>113</v>
      </c>
      <c r="G113" s="85"/>
      <c r="I113" s="87"/>
      <c r="K113" s="86" t="s">
        <v>114</v>
      </c>
      <c r="L113" s="86"/>
      <c r="M113" s="86"/>
      <c r="N113" s="86"/>
      <c r="O113" s="85"/>
      <c r="P113" s="85"/>
      <c r="Q113" s="85"/>
    </row>
    <row r="114" spans="5:18" x14ac:dyDescent="0.25">
      <c r="E114" s="85" t="s">
        <v>115</v>
      </c>
      <c r="G114" s="85"/>
      <c r="H114" s="85" t="s">
        <v>116</v>
      </c>
      <c r="I114" s="87"/>
      <c r="K114" s="85" t="s">
        <v>117</v>
      </c>
      <c r="L114" s="85"/>
      <c r="M114" s="85"/>
      <c r="N114" s="85"/>
      <c r="O114" s="85"/>
      <c r="P114" s="85"/>
      <c r="Q114" s="85"/>
    </row>
    <row r="115" spans="5:18" x14ac:dyDescent="0.25">
      <c r="E115" s="85" t="s">
        <v>118</v>
      </c>
      <c r="G115" s="85"/>
      <c r="H115" s="85"/>
      <c r="I115" s="87"/>
      <c r="K115" s="85"/>
      <c r="L115" s="85"/>
      <c r="M115" s="85"/>
      <c r="N115" s="85"/>
      <c r="O115" s="85"/>
      <c r="P115" s="85"/>
      <c r="Q115" s="85"/>
    </row>
    <row r="116" spans="5:18" x14ac:dyDescent="0.25">
      <c r="G116" s="85" t="s">
        <v>119</v>
      </c>
      <c r="H116" s="85"/>
      <c r="I116" s="87"/>
      <c r="K116" s="85"/>
      <c r="L116" s="85"/>
      <c r="M116" s="85"/>
      <c r="N116" s="85"/>
      <c r="O116" s="86"/>
      <c r="P116" s="86"/>
      <c r="Q116" s="85"/>
    </row>
    <row r="117" spans="5:18" x14ac:dyDescent="0.25">
      <c r="G117" s="85"/>
      <c r="H117" s="86" t="s">
        <v>120</v>
      </c>
      <c r="I117" s="87"/>
      <c r="K117" s="85"/>
      <c r="L117" s="85"/>
      <c r="M117" s="85"/>
      <c r="N117" s="85"/>
      <c r="O117" s="85"/>
      <c r="P117" s="85"/>
      <c r="Q117" s="85"/>
    </row>
    <row r="118" spans="5:18" ht="55.5" customHeight="1" x14ac:dyDescent="0.25">
      <c r="G118" s="85"/>
      <c r="H118" s="85" t="s">
        <v>121</v>
      </c>
      <c r="I118" s="87"/>
      <c r="K118" s="85"/>
      <c r="L118" s="85"/>
      <c r="M118" s="85"/>
      <c r="N118" s="85"/>
      <c r="O118" s="85"/>
      <c r="P118" s="85"/>
      <c r="Q118" s="85"/>
      <c r="R118" s="85"/>
    </row>
    <row r="119" spans="5:18" x14ac:dyDescent="0.25">
      <c r="K119" s="85"/>
      <c r="L119" s="85"/>
      <c r="M119" s="85"/>
      <c r="N119" s="85"/>
      <c r="O119" s="85"/>
      <c r="P119" s="85"/>
    </row>
    <row r="120" spans="5:18" x14ac:dyDescent="0.25">
      <c r="K120" s="85"/>
      <c r="L120" s="85"/>
      <c r="M120" s="85"/>
      <c r="N120" s="85"/>
      <c r="O120" s="85"/>
      <c r="P120" s="85"/>
    </row>
    <row r="121" spans="5:18" x14ac:dyDescent="0.25">
      <c r="K121" s="85"/>
      <c r="L121" s="85"/>
      <c r="M121" s="85"/>
      <c r="N121" s="85"/>
      <c r="O121" s="85"/>
      <c r="P121" s="85"/>
    </row>
    <row r="122" spans="5:18" x14ac:dyDescent="0.25">
      <c r="K122" s="85"/>
      <c r="L122" s="85"/>
      <c r="M122" s="85"/>
      <c r="N122" s="85"/>
      <c r="O122" s="85"/>
      <c r="P122" s="85"/>
    </row>
    <row r="123" spans="5:18" x14ac:dyDescent="0.25">
      <c r="G123" s="85"/>
      <c r="H123" s="85"/>
      <c r="I123" s="85"/>
      <c r="J123" s="85"/>
      <c r="K123" s="85"/>
      <c r="L123" s="85"/>
      <c r="M123" s="85"/>
      <c r="N123" s="85"/>
      <c r="O123" s="85"/>
      <c r="P123" s="85"/>
    </row>
  </sheetData>
  <mergeCells count="6">
    <mergeCell ref="E16:Q16"/>
    <mergeCell ref="A11:R11"/>
    <mergeCell ref="A12:R12"/>
    <mergeCell ref="A13:Q13"/>
    <mergeCell ref="A14:Q14"/>
    <mergeCell ref="A15:Q15"/>
  </mergeCells>
  <printOptions horizontalCentered="1"/>
  <pageMargins left="0.70866141732283472" right="0.70866141732283472" top="0.15748031496062992" bottom="0.15748031496062992" header="0.11811023622047245" footer="0.11811023622047245"/>
  <pageSetup scale="55" fitToHeight="0" orientation="portrait" r:id="rId1"/>
  <headerFooter>
    <oddFooter>Página &amp;P</oddFooter>
  </headerFooter>
  <rowBreaks count="2" manualBreakCount="2">
    <brk id="49" max="6" man="1"/>
    <brk id="7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 </vt:lpstr>
      <vt:lpstr>'Plantilla Ejecución  '!Área_de_impresión</vt:lpstr>
      <vt:lpstr>'Plantilla Ejecución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Martínez</cp:lastModifiedBy>
  <cp:lastPrinted>2025-05-13T13:58:17Z</cp:lastPrinted>
  <dcterms:created xsi:type="dcterms:W3CDTF">2025-05-13T13:06:16Z</dcterms:created>
  <dcterms:modified xsi:type="dcterms:W3CDTF">2025-07-08T19:59:09Z</dcterms:modified>
</cp:coreProperties>
</file>