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CONTABILIDAD\Estados Financieros 2024\Sisacnoc 2024\EF v22\"/>
    </mc:Choice>
  </mc:AlternateContent>
  <xr:revisionPtr revIDLastSave="0" documentId="8_{7E484C4B-6E07-40F1-837D-E1CFBE6C61AF}" xr6:coauthVersionLast="47" xr6:coauthVersionMax="47" xr10:uidLastSave="{00000000-0000-0000-0000-000000000000}"/>
  <bookViews>
    <workbookView xWindow="13425" yWindow="135" windowWidth="13995" windowHeight="15555" xr2:uid="{53D08BCE-D24E-49C5-BEDA-F0BA36A07C9F}"/>
  </bookViews>
  <sheets>
    <sheet name="Estado Comparativo.Ok" sheetId="1" r:id="rId1"/>
  </sheets>
  <definedNames>
    <definedName name="_xlnm.Print_Area" localSheetId="0">'Estado Comparativo.Ok'!$A$3:$F$46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D21" i="1"/>
  <c r="C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D11" i="1"/>
  <c r="D32" i="1" s="1"/>
  <c r="C11" i="1"/>
  <c r="E11" i="1" s="1"/>
  <c r="F21" i="1" l="1"/>
  <c r="E21" i="1"/>
  <c r="E32" i="1" s="1"/>
  <c r="F11" i="1"/>
  <c r="F32" i="1" s="1"/>
</calcChain>
</file>

<file path=xl/sharedStrings.xml><?xml version="1.0" encoding="utf-8"?>
<sst xmlns="http://schemas.openxmlformats.org/spreadsheetml/2006/main" count="41" uniqueCount="39">
  <si>
    <t xml:space="preserve">Estado de Comparación de los Importes Presupuestados y Realizados </t>
  </si>
  <si>
    <t xml:space="preserve">Durante el período Terminado el 30 de Junio del 2024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</si>
  <si>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</si>
  <si>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</si>
  <si>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</si>
  <si>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</si>
  <si>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</si>
  <si>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</si>
  <si>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</si>
  <si>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</si>
  <si>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</si>
  <si>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</si>
  <si>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</si>
  <si>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</si>
  <si>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</si>
  <si>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</si>
  <si>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</si>
  <si>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</si>
  <si>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</si>
  <si>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</si>
  <si>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</si>
  <si>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</si>
  <si>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</si>
  <si>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</si>
  <si>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</si>
  <si>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</si>
  <si>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</si>
  <si>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Adquisición de Activos Financieros con fines de Políticas</t>
  </si>
  <si>
    <t>Gastos financieros</t>
  </si>
  <si>
    <t>Otros gastos</t>
  </si>
  <si>
    <t>Resultado financiero (1-2)</t>
  </si>
  <si>
    <r>
      <rPr>
        <b/>
        <sz val="11"/>
        <rFont val="Calibri"/>
        <family val="2"/>
        <scheme val="minor"/>
      </rPr>
      <t>Nota:</t>
    </r>
    <r>
      <rPr>
        <sz val="11"/>
        <rFont val="Calibri"/>
        <family val="2"/>
        <scheme val="minor"/>
      </rPr>
      <t xml:space="preserve"> Se incluyen gastos pagados con el fondo interno.</t>
    </r>
  </si>
  <si>
    <t>_____________________________</t>
  </si>
  <si>
    <t xml:space="preserve">      Dra. Ana María Barceló</t>
  </si>
  <si>
    <t>Lic. Mayra Martínez</t>
  </si>
  <si>
    <t xml:space="preserve">         Directora Ejecutiva   </t>
  </si>
  <si>
    <t>Enc.Depto. Administrativo y Financiero</t>
  </si>
  <si>
    <t xml:space="preserve">  Lic. Cruz Dilia Agramonte Pérez</t>
  </si>
  <si>
    <t xml:space="preserve">              Enc.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</si>
</sst>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###0;###0"/>
    <numFmt numFmtId="167" formatCode="_(* #,##0_);_(* \(#,##0\);_(* &quot;-&quot;??_);_(@_)"/>
    <numFmt numFmtId="168" formatCode="###0.0;###0.0"/>
    <numFmt numFmtId="169" formatCode="_(&quot;RD$&quot;* #,##0_);_(&quot;RD$&quot;* \(#,##0\);_(&quot;RD$&quot;* &quot;-&quot;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2"/>
    </font>
    <font>
      <sz val="11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166" fontId="4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>
      <alignment horizontal="center" vertical="top" wrapText="1"/>
    </xf>
    <xf numFmtId="9" fontId="2" fillId="0" borderId="0" xfId="2" applyFont="1" applyFill="1" applyBorder="1" applyAlignment="1" applyProtection="1">
      <alignment horizontal="center" vertical="top" wrapText="1"/>
    </xf>
    <xf numFmtId="167" fontId="2" fillId="0" borderId="0" xfId="1" applyNumberFormat="1" applyFont="1" applyFill="1" applyBorder="1" applyAlignment="1" applyProtection="1">
      <alignment horizontal="center" vertical="top" wrapText="1"/>
    </xf>
    <xf numFmtId="168" fontId="5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167" fontId="2" fillId="0" borderId="0" xfId="1" applyNumberFormat="1" applyFont="1" applyFill="1" applyBorder="1" applyAlignment="1" applyProtection="1">
      <alignment horizontal="center" vertical="top" wrapText="1"/>
      <protection locked="0"/>
    </xf>
    <xf numFmtId="167" fontId="6" fillId="0" borderId="0" xfId="1" applyNumberFormat="1" applyFont="1" applyFill="1" applyBorder="1" applyAlignment="1" applyProtection="1">
      <alignment horizontal="center" vertical="top" wrapText="1"/>
    </xf>
    <xf numFmtId="164" fontId="6" fillId="0" borderId="0" xfId="0" applyNumberFormat="1" applyFont="1" applyAlignment="1" applyProtection="1">
      <alignment horizontal="center" vertical="top" wrapText="1"/>
      <protection locked="0"/>
    </xf>
    <xf numFmtId="9" fontId="6" fillId="0" borderId="0" xfId="2" applyFont="1" applyFill="1" applyBorder="1" applyAlignment="1" applyProtection="1">
      <alignment horizontal="center" vertical="top" wrapText="1"/>
    </xf>
    <xf numFmtId="167" fontId="6" fillId="0" borderId="0" xfId="1" applyNumberFormat="1" applyFont="1" applyFill="1" applyBorder="1" applyAlignment="1" applyProtection="1">
      <alignment horizontal="center" vertical="top" wrapText="1"/>
      <protection locked="0"/>
    </xf>
    <xf numFmtId="4" fontId="3" fillId="0" borderId="0" xfId="0" applyNumberFormat="1" applyFont="1" applyProtection="1">
      <protection locked="0"/>
    </xf>
    <xf numFmtId="165" fontId="3" fillId="0" borderId="0" xfId="1" applyFont="1" applyFill="1" applyProtection="1">
      <protection locked="0"/>
    </xf>
    <xf numFmtId="164" fontId="3" fillId="0" borderId="0" xfId="0" applyNumberFormat="1" applyFont="1" applyProtection="1">
      <protection locked="0"/>
    </xf>
    <xf numFmtId="3" fontId="3" fillId="0" borderId="0" xfId="0" applyNumberFormat="1" applyFont="1" applyProtection="1">
      <protection locked="0"/>
    </xf>
    <xf numFmtId="9" fontId="6" fillId="0" borderId="0" xfId="2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67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7" fontId="2" fillId="0" borderId="0" xfId="1" applyNumberFormat="1" applyFont="1" applyFill="1" applyBorder="1" applyAlignment="1" applyProtection="1">
      <alignment horizontal="center" vertical="center" wrapText="1"/>
    </xf>
    <xf numFmtId="9" fontId="2" fillId="0" borderId="0" xfId="2" applyFont="1" applyFill="1" applyBorder="1" applyAlignment="1" applyProtection="1">
      <alignment horizontal="center" vertical="center" wrapText="1"/>
    </xf>
    <xf numFmtId="167" fontId="3" fillId="0" borderId="0" xfId="0" applyNumberFormat="1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169" fontId="6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A710B-03DC-444F-9410-7C334247EFB1}">
  <sheetPr>
    <pageSetUpPr fitToPage="1"/>
  </sheetPr>
  <dimension ref="A3:L44"/>
  <sheetViews>
    <sheetView tabSelected="1" zoomScale="84" zoomScaleNormal="84" workbookViewId="0">
      <selection activeCell="D23" sqref="D23:D30"/>
    </sheetView>
  </sheetViews>
  <sheetFormatPr defaultColWidth="10.85546875" defaultRowHeight="15"/>
  <cols>
    <col min="1" max="1" width="3.5703125" style="2" bestFit="1" customWidth="1"/>
    <col min="2" max="2" width="38.5703125" style="2" customWidth="1"/>
    <col min="3" max="3" width="16" style="2" bestFit="1" customWidth="1"/>
    <col min="4" max="4" width="15.7109375" style="2" bestFit="1" customWidth="1"/>
    <col min="5" max="5" width="16.42578125" style="2" customWidth="1"/>
    <col min="6" max="6" width="15.28515625" style="2" bestFit="1" customWidth="1"/>
    <col min="7" max="8" width="10.85546875" style="2"/>
    <col min="9" max="9" width="52.28515625" style="2" customWidth="1"/>
    <col min="10" max="10" width="10.85546875" style="2" customWidth="1"/>
    <col min="11" max="12" width="14" style="2" bestFit="1" customWidth="1"/>
    <col min="13" max="16384" width="10.85546875" style="2"/>
  </cols>
  <sheetData>
    <row r="3" spans="1:10">
      <c r="A3" s="39" t="s">
        <v>0</v>
      </c>
      <c r="B3" s="39"/>
      <c r="C3" s="39"/>
      <c r="D3" s="39"/>
      <c r="E3" s="39"/>
      <c r="F3" s="39"/>
      <c r="G3" s="1"/>
      <c r="H3" s="1"/>
    </row>
    <row r="4" spans="1:10">
      <c r="A4" s="39" t="s">
        <v>1</v>
      </c>
      <c r="B4" s="39"/>
      <c r="C4" s="39"/>
      <c r="D4" s="39"/>
      <c r="E4" s="39"/>
      <c r="F4" s="39"/>
      <c r="G4" s="1"/>
      <c r="H4" s="1"/>
      <c r="J4" s="3"/>
    </row>
    <row r="5" spans="1:10">
      <c r="A5" s="39" t="s">
        <v>2</v>
      </c>
      <c r="B5" s="39"/>
      <c r="C5" s="39"/>
      <c r="D5" s="39"/>
      <c r="E5" s="39"/>
      <c r="F5" s="39"/>
      <c r="G5" s="1"/>
      <c r="H5" s="1"/>
      <c r="J5" s="3"/>
    </row>
    <row r="6" spans="1:10">
      <c r="A6" s="39" t="s">
        <v>3</v>
      </c>
      <c r="B6" s="39"/>
      <c r="C6" s="39"/>
      <c r="D6" s="39"/>
      <c r="E6" s="39"/>
      <c r="F6" s="39"/>
      <c r="G6" s="1"/>
      <c r="H6" s="1"/>
      <c r="J6" s="3"/>
    </row>
    <row r="7" spans="1:10">
      <c r="A7" s="4"/>
      <c r="B7" s="4"/>
      <c r="C7" s="4"/>
      <c r="D7" s="4"/>
      <c r="E7" s="4"/>
      <c r="F7" s="4"/>
      <c r="G7" s="1"/>
      <c r="H7" s="1"/>
      <c r="J7" s="3"/>
    </row>
    <row r="8" spans="1:10">
      <c r="A8" s="4"/>
      <c r="B8" s="4"/>
      <c r="C8" s="4"/>
      <c r="D8" s="4"/>
      <c r="E8" s="4"/>
      <c r="F8" s="4"/>
      <c r="G8" s="1"/>
      <c r="H8" s="1"/>
      <c r="J8" s="3"/>
    </row>
    <row r="9" spans="1:10">
      <c r="A9" s="39"/>
      <c r="B9" s="39"/>
      <c r="C9" s="39"/>
      <c r="D9" s="39"/>
      <c r="E9" s="39"/>
      <c r="F9" s="39"/>
      <c r="G9" s="1"/>
      <c r="H9" s="1"/>
      <c r="J9" s="3"/>
    </row>
    <row r="10" spans="1:10" ht="47.45" customHeight="1">
      <c r="A10" s="38" t="s">
        <v>4</v>
      </c>
      <c r="B10" s="38"/>
      <c r="C10" s="5" t="s">
        <v>5</v>
      </c>
      <c r="D10" s="5" t="s">
        <v>6</v>
      </c>
      <c r="E10" s="5" t="s">
        <v>7</v>
      </c>
      <c r="F10" s="5" t="s">
        <v>8</v>
      </c>
      <c r="J10" s="3"/>
    </row>
    <row r="11" spans="1:10">
      <c r="A11" s="6">
        <v>1</v>
      </c>
      <c r="B11" s="7" t="s">
        <v>9</v>
      </c>
      <c r="C11" s="8">
        <f>SUM(C12:C20)</f>
        <v>87464347.920000002</v>
      </c>
      <c r="D11" s="8">
        <f>SUM(D12:D20)</f>
        <v>32976113.5</v>
      </c>
      <c r="E11" s="9">
        <f>IF(C11,D11/C11,"")</f>
        <v>0.37702348767479382</v>
      </c>
      <c r="F11" s="10">
        <f>SUM(F12:F20)</f>
        <v>54488234.420000002</v>
      </c>
      <c r="J11" s="3"/>
    </row>
    <row r="12" spans="1:10">
      <c r="A12" s="11">
        <v>1.1000000000000001</v>
      </c>
      <c r="B12" s="12" t="s">
        <v>10</v>
      </c>
      <c r="C12" s="13">
        <v>0</v>
      </c>
      <c r="D12" s="13">
        <v>0</v>
      </c>
      <c r="E12" s="9" t="str">
        <f t="shared" ref="E12:E30" si="0">IF(C12,D12/C12,"")</f>
        <v/>
      </c>
      <c r="F12" s="14">
        <f t="shared" ref="F12:F20" si="1">+C12-D12</f>
        <v>0</v>
      </c>
      <c r="J12" s="3"/>
    </row>
    <row r="13" spans="1:10">
      <c r="A13" s="11">
        <v>1.2</v>
      </c>
      <c r="B13" s="12" t="s">
        <v>11</v>
      </c>
      <c r="C13" s="13">
        <v>0</v>
      </c>
      <c r="D13" s="13">
        <v>0</v>
      </c>
      <c r="E13" s="9" t="str">
        <f t="shared" si="0"/>
        <v/>
      </c>
      <c r="F13" s="14">
        <f t="shared" si="1"/>
        <v>0</v>
      </c>
      <c r="J13" s="3"/>
    </row>
    <row r="14" spans="1:10">
      <c r="A14" s="11">
        <v>1.3</v>
      </c>
      <c r="B14" s="12" t="s">
        <v>12</v>
      </c>
      <c r="C14" s="13">
        <v>0</v>
      </c>
      <c r="D14" s="13">
        <v>0</v>
      </c>
      <c r="E14" s="9" t="str">
        <f>IF(C14,D14/C14,"")</f>
        <v/>
      </c>
      <c r="F14" s="14">
        <f t="shared" si="1"/>
        <v>0</v>
      </c>
      <c r="J14" s="3"/>
    </row>
    <row r="15" spans="1:10">
      <c r="A15" s="11">
        <v>1.4</v>
      </c>
      <c r="B15" s="12" t="s">
        <v>13</v>
      </c>
      <c r="C15" s="15">
        <v>87464347.920000002</v>
      </c>
      <c r="D15" s="15">
        <v>32838422.66</v>
      </c>
      <c r="E15" s="16">
        <f t="shared" si="0"/>
        <v>0.3754492366425225</v>
      </c>
      <c r="F15" s="14">
        <f t="shared" si="1"/>
        <v>54625925.260000005</v>
      </c>
      <c r="J15" s="3"/>
    </row>
    <row r="16" spans="1:10">
      <c r="A16" s="11">
        <v>1.5</v>
      </c>
      <c r="B16" s="12" t="s">
        <v>14</v>
      </c>
      <c r="C16" s="13">
        <v>0</v>
      </c>
      <c r="D16" s="13">
        <v>0</v>
      </c>
      <c r="E16" s="9" t="str">
        <f t="shared" si="0"/>
        <v/>
      </c>
      <c r="F16" s="14">
        <f t="shared" si="1"/>
        <v>0</v>
      </c>
      <c r="J16" s="3"/>
    </row>
    <row r="17" spans="1:12">
      <c r="A17" s="11">
        <v>1.6</v>
      </c>
      <c r="B17" s="12" t="s">
        <v>15</v>
      </c>
      <c r="C17" s="15">
        <v>0</v>
      </c>
      <c r="D17" s="15">
        <v>137690.84</v>
      </c>
      <c r="E17" s="9" t="str">
        <f t="shared" si="0"/>
        <v/>
      </c>
      <c r="F17" s="14">
        <f t="shared" si="1"/>
        <v>-137690.84</v>
      </c>
      <c r="J17" s="3"/>
    </row>
    <row r="18" spans="1:12">
      <c r="A18" s="11">
        <v>1.7</v>
      </c>
      <c r="B18" s="12" t="s">
        <v>16</v>
      </c>
      <c r="C18" s="13">
        <v>0</v>
      </c>
      <c r="D18" s="13">
        <v>0</v>
      </c>
      <c r="E18" s="9" t="str">
        <f t="shared" si="0"/>
        <v/>
      </c>
      <c r="F18" s="14">
        <f t="shared" si="1"/>
        <v>0</v>
      </c>
      <c r="J18" s="3"/>
    </row>
    <row r="19" spans="1:12">
      <c r="A19" s="11">
        <v>1.8</v>
      </c>
      <c r="B19" s="12" t="s">
        <v>17</v>
      </c>
      <c r="C19" s="13">
        <v>0</v>
      </c>
      <c r="D19" s="13">
        <v>0</v>
      </c>
      <c r="E19" s="9" t="str">
        <f t="shared" si="0"/>
        <v/>
      </c>
      <c r="F19" s="14">
        <f t="shared" si="1"/>
        <v>0</v>
      </c>
      <c r="J19" s="3"/>
    </row>
    <row r="20" spans="1:12">
      <c r="A20" s="11">
        <v>1.9</v>
      </c>
      <c r="B20" s="12" t="s">
        <v>18</v>
      </c>
      <c r="C20" s="13">
        <v>0</v>
      </c>
      <c r="D20" s="13">
        <v>0</v>
      </c>
      <c r="E20" s="9" t="str">
        <f t="shared" si="0"/>
        <v/>
      </c>
      <c r="F20" s="14">
        <f t="shared" si="1"/>
        <v>0</v>
      </c>
      <c r="J20" s="3"/>
    </row>
    <row r="21" spans="1:12">
      <c r="A21" s="6">
        <v>2</v>
      </c>
      <c r="B21" s="7" t="s">
        <v>19</v>
      </c>
      <c r="C21" s="10">
        <f>SUM(C22:C30)</f>
        <v>87464347.920000002</v>
      </c>
      <c r="D21" s="10">
        <f>SUM(D22:D30)</f>
        <v>27930981.100000009</v>
      </c>
      <c r="E21" s="9">
        <f t="shared" si="0"/>
        <v>0.31934132894407802</v>
      </c>
      <c r="F21" s="10">
        <f>SUM(F22:F30)</f>
        <v>59533366.82</v>
      </c>
      <c r="J21" s="3"/>
    </row>
    <row r="22" spans="1:12">
      <c r="A22" s="11">
        <v>2.1</v>
      </c>
      <c r="B22" s="12" t="s">
        <v>20</v>
      </c>
      <c r="C22" s="17">
        <v>44821934</v>
      </c>
      <c r="D22" s="17">
        <v>18528610.240000002</v>
      </c>
      <c r="E22" s="16">
        <f>IF(C22,D22/C22,"")</f>
        <v>0.4133826585885384</v>
      </c>
      <c r="F22" s="14">
        <f t="shared" ref="F22:F30" si="2">+C22-D22</f>
        <v>26293323.759999998</v>
      </c>
      <c r="J22" s="3"/>
      <c r="K22" s="18"/>
      <c r="L22" s="19"/>
    </row>
    <row r="23" spans="1:12">
      <c r="A23" s="11">
        <v>2.2000000000000002</v>
      </c>
      <c r="B23" s="12" t="s">
        <v>21</v>
      </c>
      <c r="C23" s="17">
        <v>28839463.920000002</v>
      </c>
      <c r="D23" s="17">
        <v>7315728.1200000029</v>
      </c>
      <c r="E23" s="16">
        <f>IF(C23,D23/C23,"")</f>
        <v>0.25367073882835206</v>
      </c>
      <c r="F23" s="14">
        <f>+C23-D23</f>
        <v>21523735.799999997</v>
      </c>
      <c r="H23" s="20"/>
      <c r="J23" s="3"/>
      <c r="K23" s="19"/>
      <c r="L23" s="19"/>
    </row>
    <row r="24" spans="1:12">
      <c r="A24" s="11">
        <v>2.2999999999999998</v>
      </c>
      <c r="B24" s="12" t="s">
        <v>22</v>
      </c>
      <c r="C24" s="17">
        <v>4907500</v>
      </c>
      <c r="D24" s="15">
        <v>1086942.51</v>
      </c>
      <c r="E24" s="16">
        <f t="shared" si="0"/>
        <v>0.22148599286805909</v>
      </c>
      <c r="F24" s="14">
        <f t="shared" si="2"/>
        <v>3820557.49</v>
      </c>
      <c r="H24" s="20"/>
      <c r="J24" s="3"/>
      <c r="K24" s="21"/>
      <c r="L24" s="21"/>
    </row>
    <row r="25" spans="1:12">
      <c r="A25" s="11">
        <v>2.4</v>
      </c>
      <c r="B25" s="12" t="s">
        <v>23</v>
      </c>
      <c r="C25" s="17">
        <v>0</v>
      </c>
      <c r="D25" s="15">
        <v>18930</v>
      </c>
      <c r="E25" s="16" t="str">
        <f>IF(C25,D25/C25,"")</f>
        <v/>
      </c>
      <c r="F25" s="14">
        <f t="shared" si="2"/>
        <v>-18930</v>
      </c>
      <c r="J25" s="3"/>
    </row>
    <row r="26" spans="1:12">
      <c r="A26" s="11">
        <v>2.5</v>
      </c>
      <c r="B26" s="12" t="s">
        <v>24</v>
      </c>
      <c r="C26" s="17">
        <v>0</v>
      </c>
      <c r="D26" s="15">
        <v>0</v>
      </c>
      <c r="E26" s="16" t="str">
        <f t="shared" si="0"/>
        <v/>
      </c>
      <c r="F26" s="14">
        <f t="shared" si="2"/>
        <v>0</v>
      </c>
      <c r="J26" s="3"/>
    </row>
    <row r="27" spans="1:12">
      <c r="A27" s="11">
        <v>2.6</v>
      </c>
      <c r="B27" s="12" t="s">
        <v>25</v>
      </c>
      <c r="C27" s="17">
        <v>8895450</v>
      </c>
      <c r="D27" s="15">
        <v>225616</v>
      </c>
      <c r="E27" s="16">
        <f t="shared" si="0"/>
        <v>2.5363078877403616E-2</v>
      </c>
      <c r="F27" s="14">
        <f t="shared" si="2"/>
        <v>8669834</v>
      </c>
      <c r="J27" s="3"/>
      <c r="K27" s="21"/>
      <c r="L27" s="21"/>
    </row>
    <row r="28" spans="1:12">
      <c r="A28" s="11">
        <v>2.7</v>
      </c>
      <c r="B28" s="12" t="s">
        <v>26</v>
      </c>
      <c r="C28" s="17">
        <v>0</v>
      </c>
      <c r="D28" s="17">
        <v>753469.43</v>
      </c>
      <c r="E28" s="16" t="str">
        <f>IF(C28,D28/C28,"")</f>
        <v/>
      </c>
      <c r="F28" s="14">
        <f t="shared" si="2"/>
        <v>-753469.43</v>
      </c>
      <c r="J28" s="3"/>
      <c r="K28" s="18"/>
      <c r="L28" s="18"/>
    </row>
    <row r="29" spans="1:12" ht="30">
      <c r="A29" s="11">
        <v>2.8</v>
      </c>
      <c r="B29" s="12" t="s">
        <v>27</v>
      </c>
      <c r="C29" s="13">
        <v>0</v>
      </c>
      <c r="D29" s="17">
        <v>0</v>
      </c>
      <c r="E29" s="16" t="str">
        <f t="shared" si="0"/>
        <v/>
      </c>
      <c r="F29" s="14">
        <f t="shared" si="2"/>
        <v>0</v>
      </c>
      <c r="J29" s="3"/>
    </row>
    <row r="30" spans="1:12">
      <c r="A30" s="11">
        <v>2.9</v>
      </c>
      <c r="B30" s="12" t="s">
        <v>28</v>
      </c>
      <c r="C30" s="13">
        <v>0</v>
      </c>
      <c r="D30" s="17">
        <v>1684.8000000007401</v>
      </c>
      <c r="E30" s="16" t="str">
        <f t="shared" si="0"/>
        <v/>
      </c>
      <c r="F30" s="14">
        <f t="shared" si="2"/>
        <v>-1684.8000000007401</v>
      </c>
      <c r="J30" s="3"/>
      <c r="K30" s="21"/>
      <c r="L30" s="21"/>
    </row>
    <row r="31" spans="1:12">
      <c r="A31" s="11">
        <v>2.1</v>
      </c>
      <c r="B31" s="12" t="s">
        <v>29</v>
      </c>
      <c r="C31" s="13"/>
      <c r="D31" s="13"/>
      <c r="E31" s="22"/>
      <c r="F31" s="17"/>
      <c r="J31" s="3"/>
      <c r="K31" s="21"/>
      <c r="L31" s="21"/>
    </row>
    <row r="32" spans="1:12" ht="15.75">
      <c r="A32" s="23"/>
      <c r="B32" s="24" t="s">
        <v>30</v>
      </c>
      <c r="C32" s="25">
        <v>0</v>
      </c>
      <c r="D32" s="26">
        <f>D11-D21</f>
        <v>5045132.3999999911</v>
      </c>
      <c r="E32" s="27">
        <f>SUM(E11-E21)</f>
        <v>5.7682158730715805E-2</v>
      </c>
      <c r="F32" s="26">
        <f>SUM(F11-F21)</f>
        <v>-5045132.3999999985</v>
      </c>
      <c r="J32" s="3"/>
    </row>
    <row r="33" spans="1:10">
      <c r="J33" s="3"/>
    </row>
    <row r="34" spans="1:10">
      <c r="J34" s="3"/>
    </row>
    <row r="35" spans="1:10">
      <c r="B35" s="2" t="s">
        <v>31</v>
      </c>
      <c r="D35" s="28"/>
      <c r="J35" s="3"/>
    </row>
    <row r="36" spans="1:10">
      <c r="J36" s="3"/>
    </row>
    <row r="38" spans="1:10" s="30" customFormat="1" ht="15.75">
      <c r="A38" s="29"/>
      <c r="B38" s="4" t="s">
        <v>32</v>
      </c>
      <c r="E38" s="4" t="s">
        <v>32</v>
      </c>
      <c r="F38" s="1"/>
      <c r="G38" s="31"/>
      <c r="I38" s="32"/>
      <c r="J38" s="32"/>
    </row>
    <row r="39" spans="1:10" s="30" customFormat="1" ht="28.5" customHeight="1">
      <c r="A39" s="29"/>
      <c r="B39" s="4" t="s">
        <v>33</v>
      </c>
      <c r="C39" s="29"/>
      <c r="D39" s="29"/>
      <c r="E39" s="4" t="s">
        <v>34</v>
      </c>
      <c r="F39" s="1"/>
      <c r="G39" s="31"/>
      <c r="I39" s="29"/>
      <c r="J39" s="29"/>
    </row>
    <row r="40" spans="1:10" s="30" customFormat="1" ht="15.75">
      <c r="A40" s="29"/>
      <c r="B40" s="33" t="s">
        <v>35</v>
      </c>
      <c r="C40" s="29"/>
      <c r="D40" s="29"/>
      <c r="E40" s="33" t="s">
        <v>36</v>
      </c>
      <c r="F40" s="33"/>
      <c r="G40" s="34"/>
      <c r="I40" s="29"/>
      <c r="J40" s="29"/>
    </row>
    <row r="41" spans="1:10" s="30" customFormat="1">
      <c r="A41" s="29"/>
      <c r="B41" s="29"/>
      <c r="C41" s="35"/>
      <c r="D41" s="36"/>
      <c r="E41" s="29"/>
      <c r="F41" s="37"/>
      <c r="G41" s="29"/>
      <c r="I41" s="29"/>
      <c r="J41" s="29"/>
    </row>
    <row r="42" spans="1:10" s="30" customFormat="1">
      <c r="A42" s="29"/>
      <c r="B42" s="4" t="s">
        <v>32</v>
      </c>
      <c r="C42" s="29"/>
      <c r="D42" s="36"/>
      <c r="E42" s="29"/>
      <c r="F42" s="29"/>
      <c r="G42" s="29"/>
      <c r="I42" s="29"/>
      <c r="J42" s="29"/>
    </row>
    <row r="43" spans="1:10" s="30" customFormat="1">
      <c r="A43" s="29"/>
      <c r="B43" s="4" t="s">
        <v>37</v>
      </c>
      <c r="C43" s="29"/>
      <c r="D43" s="36"/>
      <c r="E43" s="29"/>
      <c r="F43" s="29"/>
      <c r="G43" s="29"/>
      <c r="I43" s="29"/>
      <c r="J43" s="29"/>
    </row>
    <row r="44" spans="1:10" s="30" customFormat="1">
      <c r="A44" s="29"/>
      <c r="B44" s="33" t="s">
        <v>38</v>
      </c>
      <c r="C44" s="29"/>
      <c r="D44" s="29"/>
      <c r="E44" s="29"/>
      <c r="F44" s="29"/>
      <c r="G44" s="29"/>
      <c r="I44" s="29"/>
      <c r="J44" s="29"/>
    </row>
  </sheetData>
  <sheetProtection formatCells="0" formatColumns="0" formatRows="0" autoFilter="0" pivotTables="0"/>
  <mergeCells count="6">
    <mergeCell ref="A10:B10"/>
    <mergeCell ref="A3:F3"/>
    <mergeCell ref="A4:F4"/>
    <mergeCell ref="A5:F5"/>
    <mergeCell ref="A6:F6"/>
    <mergeCell ref="A9:F9"/>
  </mergeCells>
  <pageMargins left="0.9055118110236221" right="0.9055118110236221" top="1.3385826771653544" bottom="0.74803149606299213" header="0.31496062992125984" footer="0.31496062992125984"/>
  <pageSetup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Martinez</dc:creator>
  <cp:keywords/>
  <dc:description/>
  <cp:lastModifiedBy/>
  <cp:revision/>
  <dcterms:created xsi:type="dcterms:W3CDTF">2024-02-01T21:26:19Z</dcterms:created>
  <dcterms:modified xsi:type="dcterms:W3CDTF">2024-07-22T19:12:19Z</dcterms:modified>
  <cp:category/>
  <cp:contentStatus/>
</cp:coreProperties>
</file>