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DICIEMBRE\"/>
    </mc:Choice>
  </mc:AlternateContent>
  <xr:revisionPtr revIDLastSave="0" documentId="13_ncr:1_{6F23848C-FDB4-452E-BD0F-69A14221F78B}" xr6:coauthVersionLast="47" xr6:coauthVersionMax="47" xr10:uidLastSave="{00000000-0000-0000-0000-000000000000}"/>
  <bookViews>
    <workbookView xWindow="28680" yWindow="-120" windowWidth="29040" windowHeight="15720" tabRatio="855" xr2:uid="{00000000-000D-0000-FFFF-FFFF00000000}"/>
  </bookViews>
  <sheets>
    <sheet name="DICIEMBRE" sheetId="23" r:id="rId1"/>
  </sheets>
  <definedNames>
    <definedName name="_xlnm.Print_Area" localSheetId="0">DICIEMBRE!$A$1:$N$40</definedName>
    <definedName name="_xlnm.Print_Titles" localSheetId="0">DICIEMBRE!$1:$5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23" l="1"/>
  <c r="K39" i="23"/>
  <c r="N26" i="23"/>
  <c r="K26" i="23"/>
  <c r="N15" i="23"/>
  <c r="K15" i="23"/>
  <c r="N25" i="23" l="1"/>
  <c r="M25" i="23"/>
  <c r="L25" i="23"/>
  <c r="K25" i="23"/>
  <c r="J25" i="23"/>
  <c r="A38" i="23"/>
  <c r="N38" i="23"/>
  <c r="M38" i="23"/>
  <c r="L38" i="23"/>
  <c r="F38" i="23"/>
  <c r="N34" i="23"/>
  <c r="L37" i="23"/>
  <c r="L36" i="23"/>
  <c r="N36" i="23" s="1"/>
  <c r="L35" i="23"/>
  <c r="N35" i="23" s="1"/>
  <c r="H38" i="23"/>
  <c r="H14" i="23"/>
  <c r="N12" i="23"/>
  <c r="F25" i="23"/>
  <c r="A25" i="23"/>
  <c r="N23" i="23"/>
  <c r="F14" i="23"/>
  <c r="M14" i="23"/>
  <c r="K14" i="23"/>
  <c r="L14" i="23"/>
  <c r="N11" i="23"/>
  <c r="A14" i="23"/>
  <c r="K38" i="23"/>
  <c r="K40" i="23" s="1"/>
  <c r="J38" i="23"/>
  <c r="N37" i="23"/>
  <c r="N13" i="23"/>
  <c r="N14" i="23" l="1"/>
  <c r="N40" i="23" l="1"/>
  <c r="J14" i="23"/>
  <c r="H25" i="23"/>
  <c r="N24" i="23"/>
  <c r="K27" i="23" l="1"/>
  <c r="N27" i="23"/>
  <c r="K16" i="23" l="1"/>
  <c r="N16" i="23" l="1"/>
</calcChain>
</file>

<file path=xl/sharedStrings.xml><?xml version="1.0" encoding="utf-8"?>
<sst xmlns="http://schemas.openxmlformats.org/spreadsheetml/2006/main" count="111" uniqueCount="57">
  <si>
    <t xml:space="preserve">No. </t>
  </si>
  <si>
    <t>COORDINADOR  CONIAF</t>
  </si>
  <si>
    <t>LUGAR</t>
  </si>
  <si>
    <t>NOMBRE DE LA ACTIVIDAD</t>
  </si>
  <si>
    <t>Legislación  ISR (10% sobre costo  facilitadores)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</si>
  <si>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</si>
  <si>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</si>
  <si>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</si>
  <si>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</si>
  <si>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</si>
  <si>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</si>
  <si>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</si>
  <si>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</si>
  <si>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</si>
  <si>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</si>
  <si>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</si>
  <si>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</si>
  <si>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</si>
  <si>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TECNICOS BENEFICIADOS</t>
  </si>
  <si>
    <t>FACILITADOR</t>
  </si>
  <si>
    <t>FACILITADO- RES</t>
  </si>
  <si>
    <t>SUB-TOTAL ACTIVIDADES Y TRANSFERENCIAS</t>
  </si>
  <si>
    <t>DEPARTAMENTO DE ACCESO A LAS CIENCIAS MODERNAS</t>
  </si>
  <si>
    <t>José Cepeda</t>
  </si>
  <si>
    <t>Punta Caña, San Juan de la Maguana</t>
  </si>
  <si>
    <t>Ejecución Mensual Actividades y Programa de  Transferencia Tecnológica, Diciembre 2022.</t>
  </si>
  <si>
    <t>Ana Mateo</t>
  </si>
  <si>
    <t xml:space="preserve"> Diciembre 29</t>
  </si>
  <si>
    <t>Visita de seguimiento a parcela demostrativa de Plátanos</t>
  </si>
  <si>
    <t>Miguel Ángel Rodríguez</t>
  </si>
  <si>
    <t>Víctor Payano</t>
  </si>
  <si>
    <t xml:space="preserve"> Diciembre 21 y 22</t>
  </si>
  <si>
    <t>DEPARTAMENTO DE AGRICULTURA COMPETITIVA</t>
  </si>
  <si>
    <t>Tamayo y Galván, Neyba</t>
  </si>
  <si>
    <t>DEPARTAMENTO DE REDUCCIÓN POBREZA RURAL</t>
  </si>
  <si>
    <t xml:space="preserve">  --</t>
  </si>
  <si>
    <t>César  Montero y Bienvenido Carvajal</t>
  </si>
  <si>
    <t xml:space="preserve"> Diciembre 7 y 8</t>
  </si>
  <si>
    <t>Miguel Ángel Rodríguez y Víctor Landa</t>
  </si>
  <si>
    <t>Mella, Prov. Independencia</t>
  </si>
  <si>
    <t>Visita de seguimiento a parcela de validación de yuca</t>
  </si>
  <si>
    <t>Visita de seguimiento a parcela de validación de habichuelas</t>
  </si>
  <si>
    <t xml:space="preserve"> Diciembre 8</t>
  </si>
  <si>
    <t>Diciembre 14 al 16</t>
  </si>
  <si>
    <t>San Juan de la Maguana</t>
  </si>
  <si>
    <t>Víctor Landa</t>
  </si>
  <si>
    <t>Visita  para cosecha en parcela de batata</t>
  </si>
  <si>
    <t>Julio D´Oleo</t>
  </si>
  <si>
    <t>Visita de seguimiento a parcela de validación de pastos</t>
  </si>
  <si>
    <t>Visita de seguimiento a parcela de validación de mango</t>
  </si>
  <si>
    <t xml:space="preserve"> Diciembre  20 </t>
  </si>
  <si>
    <t xml:space="preserve"> Diciembre  22</t>
  </si>
  <si>
    <t xml:space="preserve"> Diciembre  21</t>
  </si>
  <si>
    <t xml:space="preserve"> ---</t>
  </si>
  <si>
    <t xml:space="preserve"> Diciembre  8 </t>
  </si>
  <si>
    <t xml:space="preserve">Día de Campo en  Habichuelas </t>
  </si>
  <si>
    <t>Visitas de seguimiento a parcelas demostrativas (Fertilizacion de Platanos, y  fumigacion parcela de  Batata)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</si>
</sst>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u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0" fillId="0" borderId="0" xfId="0" applyNumberFormat="1"/>
    <xf numFmtId="0" fontId="6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3" xfId="0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9527</xdr:rowOff>
    </xdr:from>
    <xdr:to>
      <xdr:col>2</xdr:col>
      <xdr:colOff>147543</xdr:colOff>
      <xdr:row>3</xdr:row>
      <xdr:rowOff>275168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414" y="9527"/>
          <a:ext cx="1069351" cy="879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zoomScaleNormal="100" workbookViewId="0">
      <selection activeCell="L17" sqref="L17"/>
    </sheetView>
  </sheetViews>
  <sheetFormatPr baseColWidth="10" defaultRowHeight="15" x14ac:dyDescent="0.25"/>
  <cols>
    <col min="1" max="1" width="3.5703125" customWidth="1"/>
    <col min="2" max="2" width="14" customWidth="1"/>
    <col min="3" max="3" width="21.7109375" customWidth="1"/>
    <col min="4" max="4" width="14.5703125" customWidth="1"/>
    <col min="6" max="6" width="7.7109375" customWidth="1"/>
    <col min="7" max="7" width="14.140625" customWidth="1"/>
    <col min="8" max="8" width="9.5703125" customWidth="1"/>
    <col min="9" max="9" width="4.85546875" customWidth="1"/>
    <col min="10" max="10" width="13.7109375" customWidth="1"/>
    <col min="11" max="11" width="15.140625" customWidth="1"/>
    <col min="12" max="12" width="11.28515625" customWidth="1"/>
    <col min="13" max="13" width="14.28515625" customWidth="1"/>
    <col min="14" max="14" width="12.5703125" customWidth="1"/>
  </cols>
  <sheetData>
    <row r="1" spans="1:16" ht="16.5" customHeight="1" x14ac:dyDescent="0.25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6" ht="16.5" customHeight="1" x14ac:dyDescent="0.25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</row>
    <row r="4" spans="1:16" ht="30" customHeight="1" x14ac:dyDescent="0.25">
      <c r="B4" s="1"/>
      <c r="C4" s="62" t="s">
        <v>17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6" ht="18.75" customHeight="1" x14ac:dyDescent="0.25">
      <c r="A5" s="83" t="s">
        <v>25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4.25" customHeight="1" x14ac:dyDescent="0.25"/>
    <row r="7" spans="1:16" ht="20.25" customHeight="1" thickBot="1" x14ac:dyDescent="0.3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6" ht="20.25" customHeight="1" thickBot="1" x14ac:dyDescent="0.3">
      <c r="A8" s="63" t="s">
        <v>0</v>
      </c>
      <c r="B8" s="78" t="s">
        <v>12</v>
      </c>
      <c r="C8" s="79"/>
      <c r="D8" s="80" t="s">
        <v>1</v>
      </c>
      <c r="E8" s="80" t="s">
        <v>7</v>
      </c>
      <c r="F8" s="80" t="s">
        <v>10</v>
      </c>
      <c r="G8" s="63" t="s">
        <v>2</v>
      </c>
      <c r="H8" s="66" t="s">
        <v>18</v>
      </c>
      <c r="I8" s="67"/>
      <c r="J8" s="63" t="s">
        <v>8</v>
      </c>
      <c r="K8" s="63" t="s">
        <v>9</v>
      </c>
      <c r="L8" s="63" t="s">
        <v>14</v>
      </c>
      <c r="M8" s="63" t="s">
        <v>15</v>
      </c>
      <c r="N8" s="63" t="s">
        <v>16</v>
      </c>
    </row>
    <row r="9" spans="1:16" ht="15" customHeight="1" x14ac:dyDescent="0.25">
      <c r="A9" s="77"/>
      <c r="B9" s="63" t="s">
        <v>19</v>
      </c>
      <c r="C9" s="63" t="s">
        <v>3</v>
      </c>
      <c r="D9" s="81"/>
      <c r="E9" s="81"/>
      <c r="F9" s="81"/>
      <c r="G9" s="84"/>
      <c r="H9" s="68"/>
      <c r="I9" s="69"/>
      <c r="J9" s="64"/>
      <c r="K9" s="64"/>
      <c r="L9" s="64"/>
      <c r="M9" s="64"/>
      <c r="N9" s="64"/>
    </row>
    <row r="10" spans="1:16" ht="22.5" customHeight="1" thickBot="1" x14ac:dyDescent="0.3">
      <c r="A10" s="73"/>
      <c r="B10" s="73"/>
      <c r="C10" s="73"/>
      <c r="D10" s="82"/>
      <c r="E10" s="82"/>
      <c r="F10" s="82"/>
      <c r="G10" s="85"/>
      <c r="H10" s="70"/>
      <c r="I10" s="71"/>
      <c r="J10" s="65"/>
      <c r="K10" s="65"/>
      <c r="L10" s="65"/>
      <c r="M10" s="65"/>
      <c r="N10" s="65"/>
    </row>
    <row r="11" spans="1:16" ht="93" customHeight="1" thickBot="1" x14ac:dyDescent="0.3">
      <c r="A11" s="4">
        <v>2</v>
      </c>
      <c r="B11" s="5" t="s">
        <v>38</v>
      </c>
      <c r="C11" s="17" t="s">
        <v>56</v>
      </c>
      <c r="D11" s="4" t="s">
        <v>30</v>
      </c>
      <c r="E11" s="26" t="s">
        <v>37</v>
      </c>
      <c r="F11" s="26">
        <v>16</v>
      </c>
      <c r="G11" s="4" t="s">
        <v>33</v>
      </c>
      <c r="H11" s="60">
        <v>12</v>
      </c>
      <c r="I11" s="61"/>
      <c r="J11" s="6">
        <v>0</v>
      </c>
      <c r="K11" s="6">
        <v>21600</v>
      </c>
      <c r="L11" s="6">
        <v>12500</v>
      </c>
      <c r="M11" s="6">
        <v>5200</v>
      </c>
      <c r="N11" s="27">
        <f>SUM(J11:M11)</f>
        <v>39300</v>
      </c>
    </row>
    <row r="12" spans="1:16" ht="62.25" customHeight="1" thickBot="1" x14ac:dyDescent="0.3">
      <c r="A12" s="4">
        <v>1</v>
      </c>
      <c r="B12" s="5" t="s">
        <v>45</v>
      </c>
      <c r="C12" s="17" t="s">
        <v>46</v>
      </c>
      <c r="D12" s="4" t="s">
        <v>30</v>
      </c>
      <c r="E12" s="26" t="s">
        <v>43</v>
      </c>
      <c r="F12" s="26">
        <v>24</v>
      </c>
      <c r="G12" s="4" t="s">
        <v>44</v>
      </c>
      <c r="H12" s="60">
        <v>15</v>
      </c>
      <c r="I12" s="61"/>
      <c r="J12" s="6">
        <v>0</v>
      </c>
      <c r="K12" s="6">
        <v>16800</v>
      </c>
      <c r="L12" s="6">
        <v>14250</v>
      </c>
      <c r="M12" s="6">
        <v>5600</v>
      </c>
      <c r="N12" s="27">
        <f>SUM(J12:M12)</f>
        <v>36650</v>
      </c>
    </row>
    <row r="13" spans="1:16" ht="57.75" customHeight="1" thickBot="1" x14ac:dyDescent="0.3">
      <c r="A13" s="4">
        <v>1</v>
      </c>
      <c r="B13" s="5" t="s">
        <v>29</v>
      </c>
      <c r="C13" s="17" t="s">
        <v>28</v>
      </c>
      <c r="D13" s="4" t="s">
        <v>30</v>
      </c>
      <c r="E13" s="5" t="s">
        <v>31</v>
      </c>
      <c r="F13" s="4">
        <v>16</v>
      </c>
      <c r="G13" s="4" t="s">
        <v>33</v>
      </c>
      <c r="H13" s="72">
        <v>15</v>
      </c>
      <c r="I13" s="72"/>
      <c r="J13" s="6">
        <v>0</v>
      </c>
      <c r="K13" s="6">
        <v>10400</v>
      </c>
      <c r="L13" s="6">
        <v>12500</v>
      </c>
      <c r="M13" s="6">
        <v>5200</v>
      </c>
      <c r="N13" s="6">
        <f>SUM(J13:M13)</f>
        <v>28100</v>
      </c>
    </row>
    <row r="14" spans="1:16" ht="18" customHeight="1" thickBot="1" x14ac:dyDescent="0.3">
      <c r="A14" s="13">
        <f>SUM(A11:A13)</f>
        <v>4</v>
      </c>
      <c r="B14" s="50" t="s">
        <v>21</v>
      </c>
      <c r="C14" s="53"/>
      <c r="D14" s="53"/>
      <c r="E14" s="54"/>
      <c r="F14" s="18">
        <f>SUM(F11:F13)</f>
        <v>56</v>
      </c>
      <c r="G14" s="16"/>
      <c r="H14" s="50">
        <f>SUM(H11:I13)</f>
        <v>42</v>
      </c>
      <c r="I14" s="54"/>
      <c r="J14" s="19">
        <f>+J13</f>
        <v>0</v>
      </c>
      <c r="K14" s="19">
        <f>SUM(K11:K13)</f>
        <v>48800</v>
      </c>
      <c r="L14" s="19">
        <f>SUM(L11:L13)</f>
        <v>39250</v>
      </c>
      <c r="M14" s="19">
        <f>SUM(M11:M13)</f>
        <v>16000</v>
      </c>
      <c r="N14" s="19">
        <f>SUM(N11:N13)</f>
        <v>104050</v>
      </c>
      <c r="P14" s="3" t="s">
        <v>6</v>
      </c>
    </row>
    <row r="15" spans="1:16" ht="15.75" customHeight="1" thickBot="1" x14ac:dyDescent="0.3">
      <c r="A15" s="55" t="s">
        <v>4</v>
      </c>
      <c r="B15" s="56"/>
      <c r="C15" s="56"/>
      <c r="D15" s="56"/>
      <c r="E15" s="56"/>
      <c r="F15" s="56"/>
      <c r="G15" s="57"/>
      <c r="H15" s="58"/>
      <c r="I15" s="59"/>
      <c r="J15" s="8" t="s">
        <v>6</v>
      </c>
      <c r="K15" s="20">
        <f>+K14*-0.1</f>
        <v>-4880</v>
      </c>
      <c r="L15" s="20"/>
      <c r="M15" s="20"/>
      <c r="N15" s="21">
        <f>K14*-0.1</f>
        <v>-4880</v>
      </c>
    </row>
    <row r="16" spans="1:16" ht="15.75" customHeight="1" thickBot="1" x14ac:dyDescent="0.3">
      <c r="A16" s="50" t="s">
        <v>11</v>
      </c>
      <c r="B16" s="51"/>
      <c r="C16" s="51"/>
      <c r="D16" s="51"/>
      <c r="E16" s="51"/>
      <c r="F16" s="51"/>
      <c r="G16" s="52"/>
      <c r="H16" s="48"/>
      <c r="I16" s="49"/>
      <c r="J16" s="10" t="s">
        <v>6</v>
      </c>
      <c r="K16" s="20">
        <f>+K14+K15</f>
        <v>43920</v>
      </c>
      <c r="L16" s="22"/>
      <c r="M16" s="23"/>
      <c r="N16" s="24">
        <f>SUM(N14:N15)</f>
        <v>99170</v>
      </c>
    </row>
    <row r="17" spans="1:16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16" ht="12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6" ht="15.75" thickBot="1" x14ac:dyDescent="0.3">
      <c r="A19" s="45" t="s">
        <v>22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6" ht="15.75" customHeight="1" thickBot="1" x14ac:dyDescent="0.3">
      <c r="A20" s="34" t="s">
        <v>0</v>
      </c>
      <c r="B20" s="90" t="s">
        <v>12</v>
      </c>
      <c r="C20" s="91"/>
      <c r="D20" s="34" t="s">
        <v>1</v>
      </c>
      <c r="E20" s="34" t="s">
        <v>7</v>
      </c>
      <c r="F20" s="34" t="s">
        <v>10</v>
      </c>
      <c r="G20" s="34" t="s">
        <v>2</v>
      </c>
      <c r="H20" s="39" t="s">
        <v>18</v>
      </c>
      <c r="I20" s="40"/>
      <c r="J20" s="34" t="s">
        <v>8</v>
      </c>
      <c r="K20" s="34" t="s">
        <v>9</v>
      </c>
      <c r="L20" s="34" t="s">
        <v>14</v>
      </c>
      <c r="M20" s="34" t="s">
        <v>15</v>
      </c>
      <c r="N20" s="34" t="s">
        <v>16</v>
      </c>
    </row>
    <row r="21" spans="1:16" ht="15" customHeight="1" x14ac:dyDescent="0.25">
      <c r="A21" s="46"/>
      <c r="B21" s="34" t="s">
        <v>20</v>
      </c>
      <c r="C21" s="34" t="s">
        <v>3</v>
      </c>
      <c r="D21" s="35"/>
      <c r="E21" s="35"/>
      <c r="F21" s="35"/>
      <c r="G21" s="37"/>
      <c r="H21" s="41"/>
      <c r="I21" s="42"/>
      <c r="J21" s="74"/>
      <c r="K21" s="46"/>
      <c r="L21" s="74"/>
      <c r="M21" s="46"/>
      <c r="N21" s="46"/>
    </row>
    <row r="22" spans="1:16" ht="21.75" customHeight="1" thickBot="1" x14ac:dyDescent="0.3">
      <c r="A22" s="47"/>
      <c r="B22" s="47"/>
      <c r="C22" s="47"/>
      <c r="D22" s="36"/>
      <c r="E22" s="36"/>
      <c r="F22" s="36"/>
      <c r="G22" s="38"/>
      <c r="H22" s="43"/>
      <c r="I22" s="44"/>
      <c r="J22" s="75"/>
      <c r="K22" s="47"/>
      <c r="L22" s="75"/>
      <c r="M22" s="47"/>
      <c r="N22" s="47"/>
    </row>
    <row r="23" spans="1:16" ht="71.25" customHeight="1" thickBot="1" x14ac:dyDescent="0.3">
      <c r="A23" s="28">
        <v>1</v>
      </c>
      <c r="B23" s="5" t="s">
        <v>35</v>
      </c>
      <c r="C23" s="5" t="s">
        <v>41</v>
      </c>
      <c r="D23" s="5" t="s">
        <v>23</v>
      </c>
      <c r="E23" s="5" t="s">
        <v>42</v>
      </c>
      <c r="F23" s="5">
        <v>8</v>
      </c>
      <c r="G23" s="5" t="s">
        <v>24</v>
      </c>
      <c r="H23" s="92">
        <v>0</v>
      </c>
      <c r="I23" s="93"/>
      <c r="J23" s="30">
        <v>0</v>
      </c>
      <c r="K23" s="30">
        <v>0</v>
      </c>
      <c r="L23" s="30">
        <v>2750</v>
      </c>
      <c r="M23" s="30">
        <v>4800</v>
      </c>
      <c r="N23" s="30">
        <f>SUM(J23:M23)</f>
        <v>7550</v>
      </c>
    </row>
    <row r="24" spans="1:16" ht="45.75" customHeight="1" thickBot="1" x14ac:dyDescent="0.3">
      <c r="A24" s="4">
        <v>1</v>
      </c>
      <c r="B24" s="5" t="s">
        <v>26</v>
      </c>
      <c r="C24" s="5" t="s">
        <v>55</v>
      </c>
      <c r="D24" s="5" t="s">
        <v>23</v>
      </c>
      <c r="E24" s="5" t="s">
        <v>27</v>
      </c>
      <c r="F24" s="5">
        <v>8</v>
      </c>
      <c r="G24" s="5" t="s">
        <v>24</v>
      </c>
      <c r="H24" s="86">
        <v>39</v>
      </c>
      <c r="I24" s="86"/>
      <c r="J24" s="30">
        <v>24780</v>
      </c>
      <c r="K24" s="30">
        <v>11200</v>
      </c>
      <c r="L24" s="30">
        <v>12500</v>
      </c>
      <c r="M24" s="30">
        <v>4900</v>
      </c>
      <c r="N24" s="30">
        <f>+J24+K24+L24+M24</f>
        <v>53380</v>
      </c>
    </row>
    <row r="25" spans="1:16" ht="15.75" thickBot="1" x14ac:dyDescent="0.3">
      <c r="A25" s="13">
        <f>SUM(A23:A24)</f>
        <v>2</v>
      </c>
      <c r="B25" s="87" t="s">
        <v>21</v>
      </c>
      <c r="C25" s="88"/>
      <c r="D25" s="88"/>
      <c r="E25" s="89"/>
      <c r="F25" s="14">
        <f>SUM(F23:F24)</f>
        <v>16</v>
      </c>
      <c r="G25" s="15"/>
      <c r="H25" s="87">
        <f>SUM(H24:H24)</f>
        <v>39</v>
      </c>
      <c r="I25" s="89"/>
      <c r="J25" s="29">
        <f>SUM(J23:J24)</f>
        <v>24780</v>
      </c>
      <c r="K25" s="29">
        <f t="shared" ref="K25:M25" si="0">SUM(K23:K24)</f>
        <v>11200</v>
      </c>
      <c r="L25" s="29">
        <f t="shared" si="0"/>
        <v>15250</v>
      </c>
      <c r="M25" s="29">
        <f t="shared" si="0"/>
        <v>9700</v>
      </c>
      <c r="N25" s="29">
        <f>SUM(N23:N24)</f>
        <v>60930</v>
      </c>
    </row>
    <row r="26" spans="1:16" ht="15.75" thickBot="1" x14ac:dyDescent="0.3">
      <c r="A26" s="55" t="s">
        <v>4</v>
      </c>
      <c r="B26" s="56"/>
      <c r="C26" s="56"/>
      <c r="D26" s="56"/>
      <c r="E26" s="56"/>
      <c r="F26" s="56"/>
      <c r="G26" s="57"/>
      <c r="H26" s="58"/>
      <c r="I26" s="59"/>
      <c r="J26" s="8" t="s">
        <v>6</v>
      </c>
      <c r="K26" s="20">
        <f>+K25*-0.1</f>
        <v>-1120</v>
      </c>
      <c r="L26" s="9"/>
      <c r="M26" s="9"/>
      <c r="N26" s="6">
        <f>K25*-0.1</f>
        <v>-1120</v>
      </c>
    </row>
    <row r="27" spans="1:16" ht="15.75" thickBot="1" x14ac:dyDescent="0.3">
      <c r="A27" s="50" t="s">
        <v>11</v>
      </c>
      <c r="B27" s="51"/>
      <c r="C27" s="51"/>
      <c r="D27" s="51"/>
      <c r="E27" s="51"/>
      <c r="F27" s="51"/>
      <c r="G27" s="52"/>
      <c r="H27" s="48"/>
      <c r="I27" s="49"/>
      <c r="J27" s="10" t="s">
        <v>6</v>
      </c>
      <c r="K27" s="19">
        <f>+K26+K25</f>
        <v>10080</v>
      </c>
      <c r="L27" s="10"/>
      <c r="M27" s="10"/>
      <c r="N27" s="24">
        <f>SUM(N25:N26)</f>
        <v>59810</v>
      </c>
    </row>
    <row r="28" spans="1:16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P28" s="3" t="s">
        <v>6</v>
      </c>
    </row>
    <row r="29" spans="1:16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6" ht="15.75" thickBot="1" x14ac:dyDescent="0.3">
      <c r="A30" s="45" t="s">
        <v>34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6" ht="15.75" thickBot="1" x14ac:dyDescent="0.3">
      <c r="A31" s="34" t="s">
        <v>0</v>
      </c>
      <c r="B31" s="90" t="s">
        <v>12</v>
      </c>
      <c r="C31" s="91"/>
      <c r="D31" s="34" t="s">
        <v>1</v>
      </c>
      <c r="E31" s="34" t="s">
        <v>7</v>
      </c>
      <c r="F31" s="34" t="s">
        <v>10</v>
      </c>
      <c r="G31" s="34" t="s">
        <v>2</v>
      </c>
      <c r="H31" s="39" t="s">
        <v>18</v>
      </c>
      <c r="I31" s="40"/>
      <c r="J31" s="34" t="s">
        <v>8</v>
      </c>
      <c r="K31" s="34" t="s">
        <v>9</v>
      </c>
      <c r="L31" s="34" t="s">
        <v>14</v>
      </c>
      <c r="M31" s="34" t="s">
        <v>15</v>
      </c>
      <c r="N31" s="34" t="s">
        <v>16</v>
      </c>
    </row>
    <row r="32" spans="1:16" x14ac:dyDescent="0.25">
      <c r="A32" s="46"/>
      <c r="B32" s="34" t="s">
        <v>20</v>
      </c>
      <c r="C32" s="34" t="s">
        <v>3</v>
      </c>
      <c r="D32" s="35"/>
      <c r="E32" s="35"/>
      <c r="F32" s="35"/>
      <c r="G32" s="46"/>
      <c r="H32" s="41"/>
      <c r="I32" s="42"/>
      <c r="J32" s="74"/>
      <c r="K32" s="46"/>
      <c r="L32" s="46"/>
      <c r="M32" s="46"/>
      <c r="N32" s="46"/>
    </row>
    <row r="33" spans="1:14" ht="18" customHeight="1" thickBot="1" x14ac:dyDescent="0.3">
      <c r="A33" s="47"/>
      <c r="B33" s="47"/>
      <c r="C33" s="47"/>
      <c r="D33" s="36"/>
      <c r="E33" s="36"/>
      <c r="F33" s="36"/>
      <c r="G33" s="47"/>
      <c r="H33" s="43"/>
      <c r="I33" s="44"/>
      <c r="J33" s="75"/>
      <c r="K33" s="47"/>
      <c r="L33" s="47"/>
      <c r="M33" s="47"/>
      <c r="N33" s="47"/>
    </row>
    <row r="34" spans="1:14" ht="63" customHeight="1" thickBot="1" x14ac:dyDescent="0.3">
      <c r="A34" s="32">
        <v>1</v>
      </c>
      <c r="B34" s="28" t="s">
        <v>53</v>
      </c>
      <c r="C34" s="4" t="s">
        <v>40</v>
      </c>
      <c r="D34" s="4" t="s">
        <v>36</v>
      </c>
      <c r="E34" s="4" t="s">
        <v>54</v>
      </c>
      <c r="F34" s="4">
        <v>8</v>
      </c>
      <c r="G34" s="7" t="s">
        <v>39</v>
      </c>
      <c r="H34" s="94">
        <v>0</v>
      </c>
      <c r="I34" s="95"/>
      <c r="J34" s="6">
        <v>0</v>
      </c>
      <c r="K34" s="6">
        <v>0</v>
      </c>
      <c r="L34" s="31">
        <v>4900</v>
      </c>
      <c r="M34" s="31">
        <v>4400</v>
      </c>
      <c r="N34" s="33">
        <f>SUM(J34:M34)</f>
        <v>9300</v>
      </c>
    </row>
    <row r="35" spans="1:14" ht="73.5" customHeight="1" thickBot="1" x14ac:dyDescent="0.3">
      <c r="A35" s="25">
        <v>1</v>
      </c>
      <c r="B35" s="4" t="s">
        <v>47</v>
      </c>
      <c r="C35" s="4" t="s">
        <v>40</v>
      </c>
      <c r="D35" s="4" t="s">
        <v>36</v>
      </c>
      <c r="E35" s="4" t="s">
        <v>50</v>
      </c>
      <c r="F35" s="4">
        <v>8</v>
      </c>
      <c r="G35" s="7" t="s">
        <v>39</v>
      </c>
      <c r="H35" s="94">
        <v>0</v>
      </c>
      <c r="I35" s="95"/>
      <c r="J35" s="6">
        <v>0</v>
      </c>
      <c r="K35" s="6">
        <v>13000</v>
      </c>
      <c r="L35" s="31">
        <f>5750+4750</f>
        <v>10500</v>
      </c>
      <c r="M35" s="31">
        <v>4600</v>
      </c>
      <c r="N35" s="6">
        <f>+J35+K35+L35+M35</f>
        <v>28100</v>
      </c>
    </row>
    <row r="36" spans="1:14" ht="73.5" customHeight="1" thickBot="1" x14ac:dyDescent="0.3">
      <c r="A36" s="25">
        <v>1</v>
      </c>
      <c r="B36" s="4" t="s">
        <v>47</v>
      </c>
      <c r="C36" s="4" t="s">
        <v>48</v>
      </c>
      <c r="D36" s="4" t="s">
        <v>36</v>
      </c>
      <c r="E36" s="4" t="s">
        <v>52</v>
      </c>
      <c r="F36" s="4">
        <v>8</v>
      </c>
      <c r="G36" s="7" t="s">
        <v>39</v>
      </c>
      <c r="H36" s="94">
        <v>0</v>
      </c>
      <c r="I36" s="95"/>
      <c r="J36" s="6">
        <v>0</v>
      </c>
      <c r="K36" s="6">
        <v>0</v>
      </c>
      <c r="L36" s="31">
        <f>5750+4750</f>
        <v>10500</v>
      </c>
      <c r="M36" s="31">
        <v>0</v>
      </c>
      <c r="N36" s="6">
        <f>SUM(J36:M36)</f>
        <v>10500</v>
      </c>
    </row>
    <row r="37" spans="1:14" ht="74.25" customHeight="1" thickBot="1" x14ac:dyDescent="0.3">
      <c r="A37" s="25">
        <v>1</v>
      </c>
      <c r="B37" s="4" t="s">
        <v>47</v>
      </c>
      <c r="C37" s="4" t="s">
        <v>49</v>
      </c>
      <c r="D37" s="4" t="s">
        <v>36</v>
      </c>
      <c r="E37" s="4" t="s">
        <v>51</v>
      </c>
      <c r="F37" s="4">
        <v>8</v>
      </c>
      <c r="G37" s="7" t="s">
        <v>39</v>
      </c>
      <c r="H37" s="94">
        <v>0</v>
      </c>
      <c r="I37" s="95"/>
      <c r="J37" s="6">
        <v>0</v>
      </c>
      <c r="K37" s="6">
        <v>0</v>
      </c>
      <c r="L37" s="31">
        <f>2750+2150</f>
        <v>4900</v>
      </c>
      <c r="M37" s="31">
        <v>0</v>
      </c>
      <c r="N37" s="6">
        <f>+J37+K37+L37+M37</f>
        <v>4900</v>
      </c>
    </row>
    <row r="38" spans="1:14" ht="15.75" thickBot="1" x14ac:dyDescent="0.3">
      <c r="A38" s="13">
        <f>SUM(A34:A37)</f>
        <v>4</v>
      </c>
      <c r="B38" s="87" t="s">
        <v>21</v>
      </c>
      <c r="C38" s="88"/>
      <c r="D38" s="88"/>
      <c r="E38" s="89"/>
      <c r="F38" s="14">
        <f>SUM(F34:F37)</f>
        <v>32</v>
      </c>
      <c r="G38" s="15"/>
      <c r="H38" s="87">
        <f>SUM(H35:I37)</f>
        <v>0</v>
      </c>
      <c r="I38" s="89"/>
      <c r="J38" s="29">
        <f>SUM(J35:J37)</f>
        <v>0</v>
      </c>
      <c r="K38" s="29">
        <f>SUM(K35:K37)</f>
        <v>13000</v>
      </c>
      <c r="L38" s="29">
        <f>SUM(L34:L37)</f>
        <v>30800</v>
      </c>
      <c r="M38" s="29">
        <f t="shared" ref="M38:N38" si="1">SUM(M34:M37)</f>
        <v>9000</v>
      </c>
      <c r="N38" s="29">
        <f t="shared" si="1"/>
        <v>52800</v>
      </c>
    </row>
    <row r="39" spans="1:14" ht="15.75" thickBot="1" x14ac:dyDescent="0.3">
      <c r="A39" s="55" t="s">
        <v>4</v>
      </c>
      <c r="B39" s="56"/>
      <c r="C39" s="56"/>
      <c r="D39" s="56"/>
      <c r="E39" s="56"/>
      <c r="F39" s="56"/>
      <c r="G39" s="57"/>
      <c r="H39" s="58"/>
      <c r="I39" s="59"/>
      <c r="J39" s="8" t="s">
        <v>6</v>
      </c>
      <c r="K39" s="20">
        <f>+K38*-0.1</f>
        <v>-1300</v>
      </c>
      <c r="L39" s="9"/>
      <c r="M39" s="9"/>
      <c r="N39" s="6">
        <f>K38*-0.1</f>
        <v>-1300</v>
      </c>
    </row>
    <row r="40" spans="1:14" ht="15.75" thickBot="1" x14ac:dyDescent="0.3">
      <c r="A40" s="50" t="s">
        <v>11</v>
      </c>
      <c r="B40" s="51"/>
      <c r="C40" s="51"/>
      <c r="D40" s="51"/>
      <c r="E40" s="51"/>
      <c r="F40" s="51"/>
      <c r="G40" s="52"/>
      <c r="H40" s="48"/>
      <c r="I40" s="49"/>
      <c r="J40" s="10" t="s">
        <v>6</v>
      </c>
      <c r="K40" s="19">
        <f>+K39+K38</f>
        <v>11700</v>
      </c>
      <c r="L40" s="10"/>
      <c r="M40" s="10"/>
      <c r="N40" s="24">
        <f>SUM(N38:N39)</f>
        <v>51500</v>
      </c>
    </row>
  </sheetData>
  <mergeCells count="76">
    <mergeCell ref="H34:I34"/>
    <mergeCell ref="A40:G40"/>
    <mergeCell ref="H40:I40"/>
    <mergeCell ref="H37:I37"/>
    <mergeCell ref="B38:E38"/>
    <mergeCell ref="H38:I38"/>
    <mergeCell ref="A39:G39"/>
    <mergeCell ref="H39:I39"/>
    <mergeCell ref="H35:I35"/>
    <mergeCell ref="H36:I36"/>
    <mergeCell ref="A30:N30"/>
    <mergeCell ref="A31:A33"/>
    <mergeCell ref="B31:C31"/>
    <mergeCell ref="D31:D33"/>
    <mergeCell ref="E31:E33"/>
    <mergeCell ref="F31:F33"/>
    <mergeCell ref="G31:G33"/>
    <mergeCell ref="H31:I33"/>
    <mergeCell ref="J31:J33"/>
    <mergeCell ref="K31:K33"/>
    <mergeCell ref="L31:L33"/>
    <mergeCell ref="M31:M33"/>
    <mergeCell ref="N31:N33"/>
    <mergeCell ref="B32:B33"/>
    <mergeCell ref="C32:C33"/>
    <mergeCell ref="A26:G26"/>
    <mergeCell ref="H26:I26"/>
    <mergeCell ref="A27:G27"/>
    <mergeCell ref="H27:I27"/>
    <mergeCell ref="A20:A22"/>
    <mergeCell ref="B21:B22"/>
    <mergeCell ref="C21:C22"/>
    <mergeCell ref="H24:I24"/>
    <mergeCell ref="B25:E25"/>
    <mergeCell ref="H25:I25"/>
    <mergeCell ref="B20:C20"/>
    <mergeCell ref="D20:D22"/>
    <mergeCell ref="E20:E22"/>
    <mergeCell ref="H23:I23"/>
    <mergeCell ref="A1:N1"/>
    <mergeCell ref="A2:N2"/>
    <mergeCell ref="K8:K10"/>
    <mergeCell ref="A8:A10"/>
    <mergeCell ref="B8:C8"/>
    <mergeCell ref="D8:D10"/>
    <mergeCell ref="E8:E10"/>
    <mergeCell ref="A7:N7"/>
    <mergeCell ref="A5:N5"/>
    <mergeCell ref="L8:L10"/>
    <mergeCell ref="M8:M10"/>
    <mergeCell ref="N8:N10"/>
    <mergeCell ref="F8:F10"/>
    <mergeCell ref="G8:G10"/>
    <mergeCell ref="B9:B10"/>
    <mergeCell ref="H11:I11"/>
    <mergeCell ref="C4:N4"/>
    <mergeCell ref="J8:J10"/>
    <mergeCell ref="H14:I14"/>
    <mergeCell ref="H8:I10"/>
    <mergeCell ref="H13:I13"/>
    <mergeCell ref="C9:C10"/>
    <mergeCell ref="H12:I12"/>
    <mergeCell ref="H16:I16"/>
    <mergeCell ref="A16:G16"/>
    <mergeCell ref="B14:E14"/>
    <mergeCell ref="A15:G15"/>
    <mergeCell ref="H15:I15"/>
    <mergeCell ref="F20:F22"/>
    <mergeCell ref="G20:G22"/>
    <mergeCell ref="H20:I22"/>
    <mergeCell ref="A19:N19"/>
    <mergeCell ref="M20:M22"/>
    <mergeCell ref="N20:N22"/>
    <mergeCell ref="L20:L22"/>
    <mergeCell ref="J20:J22"/>
    <mergeCell ref="K20:K22"/>
  </mergeCells>
  <pageMargins left="0.70866141732283472" right="0.70866141732283472" top="0.74803149606299213" bottom="0.74803149606299213" header="0.31496062992125984" footer="0.31496062992125984"/>
  <pageSetup scale="70" orientation="landscape" r:id="rId1"/>
  <rowBreaks count="1" manualBreakCount="1">
    <brk id="2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Carlos Sanquintin</cp:lastModifiedBy>
  <cp:lastPrinted>2022-12-21T15:49:09Z</cp:lastPrinted>
  <dcterms:created xsi:type="dcterms:W3CDTF">2015-11-30T18:04:44Z</dcterms:created>
  <dcterms:modified xsi:type="dcterms:W3CDTF">2023-01-04T15:10:28Z</dcterms:modified>
</cp:coreProperties>
</file>