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Alejandro Gómez\Desktop\TRANSPARENCIA SEPTIEMBRE\"/>
    </mc:Choice>
  </mc:AlternateContent>
  <xr:revisionPtr revIDLastSave="0" documentId="13_ncr:1_{A9F686EC-CA25-4C84-A945-9FAA62CB31D1}" xr6:coauthVersionLast="36" xr6:coauthVersionMax="36" xr10:uidLastSave="{00000000-0000-0000-0000-000000000000}"/>
  <bookViews>
    <workbookView xWindow="0" yWindow="0" windowWidth="20490" windowHeight="7545" tabRatio="855" activeTab="8"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AGOSTO!$A$1:$K$77</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3" i="9" l="1"/>
  <c r="K13" i="9"/>
  <c r="K14" i="9" s="1"/>
  <c r="J15" i="9" s="1"/>
  <c r="A13" i="9"/>
  <c r="I13" i="9"/>
  <c r="J13" i="9"/>
  <c r="H13" i="9"/>
  <c r="F13" i="9"/>
  <c r="K24" i="9"/>
  <c r="K25" i="9" s="1"/>
  <c r="J24" i="9"/>
  <c r="I24" i="9"/>
  <c r="H24" i="9"/>
  <c r="F24" i="9"/>
  <c r="A24" i="9"/>
  <c r="J26" i="9" l="1"/>
  <c r="K32" i="7"/>
  <c r="K35" i="8" l="1"/>
  <c r="K36" i="8" s="1"/>
  <c r="J35" i="8"/>
  <c r="I35" i="8"/>
  <c r="H35" i="8"/>
  <c r="F35" i="8"/>
  <c r="A35" i="8"/>
  <c r="J37" i="8" l="1"/>
  <c r="K24" i="8"/>
  <c r="K25" i="8" s="1"/>
  <c r="J24" i="8"/>
  <c r="I24" i="8"/>
  <c r="H24" i="8"/>
  <c r="F24" i="8"/>
  <c r="A24" i="8"/>
  <c r="K13" i="8"/>
  <c r="K14" i="8" s="1"/>
  <c r="J13" i="8"/>
  <c r="I13" i="8"/>
  <c r="C50" i="8" s="1"/>
  <c r="F60" i="8" s="1"/>
  <c r="H13" i="8"/>
  <c r="C49" i="8" s="1"/>
  <c r="F59" i="8" s="1"/>
  <c r="F61" i="8" s="1"/>
  <c r="F13" i="8"/>
  <c r="A13" i="8"/>
  <c r="J26" i="8" l="1"/>
  <c r="I44" i="8"/>
  <c r="C48" i="8"/>
  <c r="I45" i="8"/>
  <c r="I47" i="8" s="1"/>
  <c r="C51" i="8"/>
  <c r="J15" i="8"/>
  <c r="F50" i="7"/>
  <c r="K26" i="7" l="1"/>
  <c r="K27" i="7" s="1"/>
  <c r="J26" i="7"/>
  <c r="I26" i="7"/>
  <c r="H26" i="7"/>
  <c r="F26" i="7"/>
  <c r="A26" i="7"/>
  <c r="K15" i="7"/>
  <c r="K16" i="7" s="1"/>
  <c r="I34" i="7" s="1"/>
  <c r="J15" i="7"/>
  <c r="I15" i="7"/>
  <c r="H15" i="7"/>
  <c r="F15" i="7"/>
  <c r="C37" i="7" s="1"/>
  <c r="A15" i="7"/>
  <c r="C38" i="7" l="1"/>
  <c r="C39" i="7"/>
  <c r="C40" i="7" s="1"/>
  <c r="C33" i="7"/>
  <c r="C31" i="7" s="1"/>
  <c r="I33" i="7"/>
  <c r="I36" i="7" s="1"/>
  <c r="J28" i="7"/>
  <c r="J17" i="7"/>
  <c r="C35" i="6"/>
  <c r="K23" i="6" l="1"/>
  <c r="K24" i="6" s="1"/>
  <c r="J23" i="6"/>
  <c r="I23" i="6"/>
  <c r="H23" i="6"/>
  <c r="F23" i="6"/>
  <c r="A23" i="6"/>
  <c r="C30" i="6" s="1"/>
  <c r="K13" i="6"/>
  <c r="K14" i="6" s="1"/>
  <c r="H31" i="6" s="1"/>
  <c r="J13" i="6"/>
  <c r="I13" i="6"/>
  <c r="H13" i="6"/>
  <c r="F13" i="6"/>
  <c r="A13" i="6"/>
  <c r="C36" i="6" l="1"/>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F24" i="5"/>
  <c r="C48" i="5" s="1"/>
  <c r="A24" i="5"/>
  <c r="K24" i="5"/>
  <c r="K15" i="5"/>
  <c r="C49" i="5" l="1"/>
  <c r="C51" i="5"/>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K42" i="3"/>
  <c r="K43" i="3" s="1"/>
  <c r="J42" i="3"/>
  <c r="I42" i="3"/>
  <c r="H42" i="3"/>
  <c r="A42" i="3"/>
  <c r="F33" i="3"/>
  <c r="K33" i="3"/>
  <c r="K34" i="3" s="1"/>
  <c r="J33" i="3"/>
  <c r="I33" i="3"/>
  <c r="H33" i="3"/>
  <c r="A33" i="3"/>
  <c r="J44" i="3" l="1"/>
  <c r="C61" i="3"/>
  <c r="J35" i="3"/>
  <c r="K52" i="3"/>
  <c r="K53" i="3" s="1"/>
  <c r="J52" i="3"/>
  <c r="G59" i="3" s="1"/>
  <c r="I52" i="3"/>
  <c r="C63" i="3" s="1"/>
  <c r="H52" i="3"/>
  <c r="C62" i="3" s="1"/>
  <c r="A52" i="3"/>
  <c r="K25" i="3"/>
  <c r="C64" i="3" l="1"/>
  <c r="J54" i="3"/>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<sst xmlns="http://schemas.openxmlformats.org/spreadsheetml/2006/main" count="902" uniqueCount="204">
  <si>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</si>
  <si>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</si>
  <si>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</si>
  <si>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</si>
  <si>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</si>
  <si>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</si>
  <si>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</si>
  <si>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</si>
  <si>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</si>
  <si>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</si>
  <si>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</si>
  <si>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</si>
  <si>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</si>
  <si>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</si>
  <si>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</si>
  <si>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</si>
  <si>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</si>
  <si>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</si>
  <si>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</si>
  <si>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</si>
  <si>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</si>
  <si>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</si>
  <si>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</si>
  <si>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</si>
  <si>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</si>
  <si>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</si>
  <si>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</si>
  <si>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</si>
  <si>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</si>
  <si>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</si>
  <si>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</si>
  <si>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</si>
  <si>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</si>
  <si>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</si>
  <si>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</si>
  <si>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</si>
  <si>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</si>
  <si>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</si>
  <si>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</si>
  <si>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</si>
  <si>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</si>
  <si>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</si>
  <si>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</si>
  <si>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</si>
  <si>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</si>
  <si>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</si>
  <si>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</si>
  <si>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</si>
  <si>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</si>
  <si>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</si>
  <si>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</si>
  <si>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</si>
  <si>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</si>
  <si>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</si>
  <si>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</si>
  <si>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</si>
  <si>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</si>
  <si>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</si>
  <si>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</si>
  <si>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</si>
  <si>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</si>
  <si>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</si>
  <si>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</si>
  <si>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</si>
  <si>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</si>
  <si>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</si>
  <si>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</si>
  <si>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</si>
  <si>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</si>
  <si>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</si>
  <si>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</si>
  <si>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</si>
  <si>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</si>
  <si>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</si>
  <si>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</si>
  <si>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</si>
  <si>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</si>
  <si>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</si>
  <si>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</si>
  <si>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</si>
  <si>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</si>
  <si>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</si>
  <si>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</si>
  <si>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</si>
  <si>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</si>
  <si>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</si>
  <si>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</si>
  <si>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</si>
  <si>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</si>
  <si>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</si>
  <si>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</si>
  <si>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</si>
  <si>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</si>
  <si>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</si>
  <si>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</si>
  <si>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</si>
  <si>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</si>
  <si>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</si>
  <si>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</si>
  <si>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</si>
  <si>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</si>
  <si>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</si>
  <si>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</si>
  <si>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</si>
  <si>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</si>
  <si>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</si>
  <si>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</si>
  <si>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</si>
  <si>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</si>
  <si>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</si>
  <si>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</si>
  <si>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</si>
  <si>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</si>
  <si>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</si>
  <si>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</si>
  <si>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</si>
  <si>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</si>
  <si>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</si>
  <si>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</si>
  <si>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</si>
  <si>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</si>
  <si>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</si>
  <si>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</si>
  <si>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</si>
  <si>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</si>
  <si>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</si>
  <si>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</si>
  <si>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</si>
  <si>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</si>
  <si>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</si>
  <si>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</si>
  <si>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</si>
  <si>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</si>
  <si>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</si>
  <si>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</si>
  <si>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</si>
  <si>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</si>
  <si>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</si>
  <si>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</si>
  <si>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</si>
  <si>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</si>
  <si>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</si>
  <si>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</si>
  <si>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</si>
  <si>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</si>
  <si>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</si>
  <si>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</si>
  <si>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</si>
  <si>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</si>
  <si>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</si>
  <si>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</si>
  <si>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</si>
  <si>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</si>
  <si>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</si>
  <si>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</si>
  <si>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</si>
  <si>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</si>
  <si>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</si>
  <si>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</si>
  <si>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</si>
  <si>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</si>
  <si>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</si>
  <si>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</si>
  <si>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</si>
  <si>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</si>
  <si>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</si>
  <si>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</si>
  <si>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</si>
  <si>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</si>
  <si>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</si>
  <si>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</si>
  <si>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</si>
  <si>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</si>
  <si>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</si>
  <si>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</si>
  <si>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</si>
  <si>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</si>
  <si>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</si>
  <si>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</si>
  <si>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</si>
  <si>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</si>
  <si>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</si>
  <si>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</si>
  <si>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</si>
  <si>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r>
      <t xml:space="preserve">Curso </t>
    </r>
    <r>
      <rPr>
        <sz val="11"/>
        <rFont val="Cambria"/>
        <family val="1"/>
        <scheme val="major"/>
      </rPr>
      <t>Producción Orgánica del Cultivo del Limón</t>
    </r>
  </si>
  <si>
    <t>Cristino Gómez</t>
  </si>
  <si>
    <r>
      <rPr>
        <b/>
        <sz val="11"/>
        <rFont val="Cambria"/>
        <family val="1"/>
        <scheme val="major"/>
      </rPr>
      <t xml:space="preserve">Curso </t>
    </r>
    <r>
      <rPr>
        <sz val="11"/>
        <rFont val="Cambria"/>
        <family val="1"/>
        <scheme val="major"/>
      </rPr>
      <t>Asociatividad para el Desarrollo Rural Sostenible</t>
    </r>
  </si>
  <si>
    <t>25 al 27 de Julio</t>
  </si>
  <si>
    <t>EJECUCIÓN  DE CAPACITACIÓN AGROPECUARIA AGOSTO  2018</t>
  </si>
  <si>
    <t>29 al 31 de Agosto</t>
  </si>
  <si>
    <t>Santiago Rodríguez</t>
  </si>
  <si>
    <t xml:space="preserve"> 17 y 18 de Agosto</t>
  </si>
  <si>
    <t>Rafael Sosa, Luís Matos y José Sosa.</t>
  </si>
  <si>
    <r>
      <t xml:space="preserve">Curso </t>
    </r>
    <r>
      <rPr>
        <sz val="11"/>
        <rFont val="Cambria"/>
        <family val="1"/>
        <scheme val="major"/>
      </rPr>
      <t>Manejo Orgánico del Cultivo del Limón</t>
    </r>
  </si>
  <si>
    <t>Sabana Cruz, Montecristi</t>
  </si>
  <si>
    <t>24 Agosto al 1ero.  Septiembre</t>
  </si>
  <si>
    <t>CODIA, Santiago</t>
  </si>
  <si>
    <t>21 y 22 de sept</t>
  </si>
  <si>
    <t>Local CONACADO, Hato Mayor</t>
  </si>
  <si>
    <t>28 y 29 de sept</t>
  </si>
  <si>
    <t>Rafael Chavez</t>
  </si>
  <si>
    <t>San Pedro de Macorís</t>
  </si>
  <si>
    <t xml:space="preserve">Inicio 28 y 29 de sept </t>
  </si>
  <si>
    <r>
      <rPr>
        <b/>
        <sz val="11"/>
        <rFont val="Cambria"/>
        <family val="1"/>
        <scheme val="major"/>
      </rPr>
      <t>Curso</t>
    </r>
    <r>
      <rPr>
        <sz val="11"/>
        <rFont val="Cambria"/>
        <family val="1"/>
        <scheme val="major"/>
      </rPr>
      <t xml:space="preserve"> Manejo Tecnológico del Cultivo de Pitahaya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</si>
</sst>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0;[Red]#,##0.00"/>
    <numFmt numFmtId="166" formatCode="#,##0.0"/>
    <numFmt numFmtId="167" formatCode="_-&quot;RD$&quot;* #,##0.00_-;\-&quot;RD$&quot;* #,##0.00_-;_-&quot;RD$&quot;* &quot;-&quot;??_-;_-@_-"/>
  </numFmts>
  <fonts count="58"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
      <u/>
      <sz val="11"/>
      <color theme="1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24" fillId="0" borderId="0" applyFont="0" applyFill="0" applyBorder="0" applyAlignment="0" applyProtection="0"/>
    <xf numFmtId="0" fontId="56" fillId="0" borderId="0" applyNumberFormat="0" applyFill="0" applyBorder="0" applyAlignment="0" applyProtection="0"/>
    <xf numFmtId="167" fontId="24" fillId="0" borderId="0" applyFont="0" applyFill="0" applyBorder="0" applyAlignment="0" applyProtection="0"/>
    <xf numFmtId="164" fontId="24" fillId="0" borderId="0" applyFont="0" applyFill="0" applyBorder="0" applyAlignment="0" applyProtection="0"/>
  </cellStyleXfs>
  <cellXfs count="390">
    <xf numFmtId="0" fontId="0" fillId="0" borderId="0" xfId="0"/>
    <xf numFmtId="0" fontId="5" fillId="0" borderId="0" xfId="0" applyFont="1" applyBorder="1" applyAlignment="1">
      <alignment horizontal="left" wrapText="1"/>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166" fontId="18" fillId="0" borderId="0" xfId="0" applyNumberFormat="1" applyFont="1"/>
    <xf numFmtId="166" fontId="10" fillId="0" borderId="0" xfId="0" applyNumberFormat="1" applyFont="1"/>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6" fillId="0" borderId="0" xfId="2"/>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31" fillId="0" borderId="0" xfId="0" applyFont="1" applyAlignment="1">
      <alignment horizontal="center"/>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166" fontId="31" fillId="0" borderId="0" xfId="0" applyNumberFormat="1" applyFont="1"/>
    <xf numFmtId="4" fontId="31" fillId="0" borderId="0" xfId="0" applyNumberFormat="1" applyFont="1"/>
    <xf numFmtId="0" fontId="30"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0" xfId="0"/>
    <xf numFmtId="0" fontId="30" fillId="2" borderId="4" xfId="0" applyFont="1" applyFill="1" applyBorder="1" applyAlignment="1">
      <alignment horizontal="center" vertical="center" wrapText="1"/>
    </xf>
    <xf numFmtId="17" fontId="30" fillId="2" borderId="3" xfId="0" applyNumberFormat="1" applyFont="1" applyFill="1" applyBorder="1" applyAlignment="1">
      <alignment horizontal="center" vertical="center" wrapText="1"/>
    </xf>
    <xf numFmtId="164" fontId="31" fillId="0" borderId="4" xfId="1" applyFont="1" applyBorder="1" applyAlignment="1">
      <alignment horizontal="center" vertical="center" wrapText="1"/>
    </xf>
    <xf numFmtId="0" fontId="30"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0" fillId="2" borderId="4" xfId="0" applyFont="1" applyFill="1" applyBorder="1" applyAlignment="1">
      <alignment horizontal="center" vertical="center" wrapText="1"/>
    </xf>
    <xf numFmtId="0" fontId="31"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57" fillId="0" borderId="4" xfId="0" applyFont="1" applyFill="1" applyBorder="1" applyAlignment="1">
      <alignment horizontal="center" vertical="center"/>
    </xf>
    <xf numFmtId="0" fontId="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31" fillId="0" borderId="0" xfId="0" applyFont="1" applyBorder="1" applyAlignment="1">
      <alignment horizontal="left" wrapText="1"/>
    </xf>
    <xf numFmtId="0" fontId="23"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xf>
    <xf numFmtId="0" fontId="9" fillId="0" borderId="0" xfId="0" applyFont="1" applyAlignment="1">
      <alignment horizontal="center" wrapText="1"/>
    </xf>
    <xf numFmtId="0" fontId="14" fillId="0" borderId="0" xfId="0" applyFont="1" applyAlignment="1">
      <alignment horizontal="left"/>
    </xf>
  </cellXfs>
  <cellStyles count="5">
    <cellStyle name="Hipervínculo" xfId="2" builtinId="8"/>
    <cellStyle name="Millares" xfId="1" builtinId="3"/>
    <cellStyle name="Millares 2" xfId="4" xr:uid="{00000000-0005-0000-0000-00002F000000}"/>
    <cellStyle name="Moneda 2" xfId="3" xr:uid="{00000000-0005-0000-0000-00003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9B0-44D2-9F4F-A624B53F94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AGOSTO!$A$59</c15:sqref>
                  </c15:fullRef>
                </c:ext>
              </c:extLst>
              <c:f>AGOSTO!$A$59</c:f>
              <c:strCache>
                <c:ptCount val="1"/>
                <c:pt idx="0">
                  <c:v>Cursos-Talleres:</c:v>
                </c:pt>
              </c:strCache>
            </c:strRef>
          </c:cat>
          <c:val>
            <c:numRef>
              <c:extLst>
                <c:ext xmlns:c15="http://schemas.microsoft.com/office/drawing/2012/chart" uri="{02D57815-91ED-43cb-92C2-25804820EDAC}">
                  <c15:fullRef>
                    <c15:sqref>AGOSTO!$C$59:$C$62</c15:sqref>
                  </c15:fullRef>
                </c:ext>
              </c:extLst>
              <c:f>AGOSTO!$C$59</c:f>
              <c:numCache>
                <c:formatCode>General</c:formatCode>
                <c:ptCount val="1"/>
                <c:pt idx="0">
                  <c:v>3</c:v>
                </c:pt>
              </c:numCache>
            </c:numRef>
          </c:val>
          <c:extLst>
            <c:ext xmlns:c15="http://schemas.microsoft.com/office/drawing/2012/chart" uri="{02D57815-91ED-43cb-92C2-25804820EDAC}">
              <c15:categoryFilterExceptions>
                <c15:categoryFilterException>
                  <c15:sqref>AGOSTO!$C$60</c15:sqref>
                  <c15:spPr xmlns:c15="http://schemas.microsoft.com/office/drawing/2012/chart">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AGOSTO!$C$61</c15:sqref>
                  <c15:spPr xmlns:c15="http://schemas.microsoft.com/office/drawing/2012/chart">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AGOSTO!$C$62</c15:sqref>
                  <c15:spPr xmlns:c15="http://schemas.microsoft.com/office/drawing/2012/chart">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s>
            </c:ext>
            <c:ext xmlns:c16="http://schemas.microsoft.com/office/drawing/2014/chart" uri="{C3380CC4-5D6E-409C-BE32-E72D297353CC}">
              <c16:uniqueId val="{00000000-368C-4ECF-96C7-C048E6A289D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9E-48B5-B847-6EE37F4254E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9E-48B5-B847-6EE37F4254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AGOSTO!$D$59:$D$60</c:f>
              <c:strCache>
                <c:ptCount val="2"/>
                <c:pt idx="0">
                  <c:v>Técnicos </c:v>
                </c:pt>
                <c:pt idx="1">
                  <c:v>Productores </c:v>
                </c:pt>
              </c:strCache>
            </c:strRef>
          </c:cat>
          <c:val>
            <c:numRef>
              <c:f>AGOSTO!$F$59:$F$60</c:f>
              <c:numCache>
                <c:formatCode>General</c:formatCode>
                <c:ptCount val="2"/>
                <c:pt idx="0">
                  <c:v>17</c:v>
                </c:pt>
                <c:pt idx="1">
                  <c:v>82</c:v>
                </c:pt>
              </c:numCache>
            </c:numRef>
          </c:val>
          <c:extLst>
            <c:ext xmlns:c16="http://schemas.microsoft.com/office/drawing/2014/chart" uri="{C3380CC4-5D6E-409C-BE32-E72D297353CC}">
              <c16:uniqueId val="{00000000-7D70-4056-89A0-EC89CA01874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66675</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38100"/>
          <a:ext cx="1447800" cy="628650"/>
        </a:xfrm>
        <a:prstGeom prst="rect">
          <a:avLst/>
        </a:prstGeom>
        <a:noFill/>
        <a:ln w="9525">
          <a:noFill/>
          <a:miter lim="800000"/>
          <a:headEnd/>
          <a:tailEnd/>
        </a:ln>
      </xdr:spPr>
    </xdr:pic>
    <xdr:clientData/>
  </xdr:twoCellAnchor>
  <xdr:twoCellAnchor>
    <xdr:from>
      <xdr:col>0</xdr:col>
      <xdr:colOff>28575</xdr:colOff>
      <xdr:row>64</xdr:row>
      <xdr:rowOff>28575</xdr:rowOff>
    </xdr:from>
    <xdr:to>
      <xdr:col>3</xdr:col>
      <xdr:colOff>352425</xdr:colOff>
      <xdr:row>76</xdr:row>
      <xdr:rowOff>57150</xdr:rowOff>
    </xdr:to>
    <xdr:graphicFrame macro="">
      <xdr:nvGraphicFramePr>
        <xdr:cNvPr id="15" name="Gráfico 14">
          <a:extLst>
            <a:ext uri="{FF2B5EF4-FFF2-40B4-BE49-F238E27FC236}">
              <a16:creationId xmlns:a16="http://schemas.microsoft.com/office/drawing/2014/main" id="{3445BFE2-6A42-484C-98A3-36A3AE27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64</xdr:row>
      <xdr:rowOff>28574</xdr:rowOff>
    </xdr:from>
    <xdr:to>
      <xdr:col>8</xdr:col>
      <xdr:colOff>581025</xdr:colOff>
      <xdr:row>76</xdr:row>
      <xdr:rowOff>85725</xdr:rowOff>
    </xdr:to>
    <xdr:graphicFrame macro="">
      <xdr:nvGraphicFramePr>
        <xdr:cNvPr id="17" name="Gráfico 16">
          <a:extLst>
            <a:ext uri="{FF2B5EF4-FFF2-40B4-BE49-F238E27FC236}">
              <a16:creationId xmlns:a16="http://schemas.microsoft.com/office/drawing/2014/main" id="{C2923BF8-8E69-4CA6-B744-6FF26502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57150</xdr:rowOff>
    </xdr:from>
    <xdr:to>
      <xdr:col>2</xdr:col>
      <xdr:colOff>9525</xdr:colOff>
      <xdr:row>4</xdr:row>
      <xdr:rowOff>142875</xdr:rowOff>
    </xdr:to>
    <xdr:pic>
      <xdr:nvPicPr>
        <xdr:cNvPr id="4" name="Picture 1" descr="Logo CONIAF">
          <a:extLst>
            <a:ext uri="{FF2B5EF4-FFF2-40B4-BE49-F238E27FC236}">
              <a16:creationId xmlns:a16="http://schemas.microsoft.com/office/drawing/2014/main" id="{763304D6-91FD-47F4-BA21-ACCE16DA83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57150"/>
          <a:ext cx="1419225"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270" t="s">
        <v>13</v>
      </c>
      <c r="B1" s="270"/>
      <c r="C1" s="270"/>
      <c r="D1" s="270"/>
      <c r="E1" s="270"/>
      <c r="F1" s="270"/>
      <c r="G1" s="270"/>
      <c r="H1" s="270"/>
      <c r="I1" s="270"/>
      <c r="J1" s="59"/>
    </row>
    <row r="2" spans="1:17" ht="15" customHeight="1" x14ac:dyDescent="0.25">
      <c r="A2" s="270" t="s">
        <v>16</v>
      </c>
      <c r="B2" s="270"/>
      <c r="C2" s="270"/>
      <c r="D2" s="270"/>
      <c r="E2" s="270"/>
      <c r="F2" s="270"/>
      <c r="G2" s="270"/>
      <c r="H2" s="270"/>
      <c r="I2" s="270"/>
      <c r="J2" s="59"/>
    </row>
    <row r="3" spans="1:17" ht="15" customHeight="1" x14ac:dyDescent="0.25">
      <c r="A3" s="272" t="s">
        <v>23</v>
      </c>
      <c r="B3" s="272"/>
      <c r="C3" s="272"/>
      <c r="D3" s="272"/>
      <c r="E3" s="272"/>
      <c r="F3" s="272"/>
      <c r="G3" s="272"/>
      <c r="H3" s="272"/>
      <c r="I3" s="272"/>
      <c r="J3" s="59"/>
    </row>
    <row r="4" spans="1:17" x14ac:dyDescent="0.25">
      <c r="A4" s="271"/>
      <c r="B4" s="271"/>
      <c r="C4" s="271"/>
      <c r="D4" s="271"/>
      <c r="E4" s="271"/>
      <c r="F4" s="271"/>
      <c r="G4" s="271"/>
      <c r="H4" s="271"/>
      <c r="I4" s="271"/>
      <c r="J4" s="59"/>
    </row>
    <row r="5" spans="1:17" x14ac:dyDescent="0.25">
      <c r="A5" s="34"/>
      <c r="B5" s="34"/>
      <c r="C5" s="34"/>
      <c r="D5" s="34"/>
      <c r="E5" s="34"/>
      <c r="F5" s="34"/>
      <c r="G5" s="34"/>
      <c r="H5" s="34"/>
      <c r="I5" s="34"/>
      <c r="J5" s="59"/>
    </row>
    <row r="6" spans="1:17" ht="15" customHeight="1" x14ac:dyDescent="0.25">
      <c r="A6" s="273" t="s">
        <v>24</v>
      </c>
      <c r="B6" s="273"/>
      <c r="C6" s="273"/>
      <c r="D6" s="273"/>
      <c r="E6" s="273"/>
      <c r="F6" s="273"/>
      <c r="G6" s="273"/>
      <c r="H6" s="273"/>
      <c r="I6" s="273"/>
      <c r="J6" s="273"/>
      <c r="K6" s="273"/>
    </row>
    <row r="7" spans="1:17" ht="15.75" thickBot="1" x14ac:dyDescent="0.3">
      <c r="A7" s="1"/>
      <c r="B7" s="1"/>
      <c r="C7" s="1"/>
      <c r="D7" s="1"/>
      <c r="E7" s="1"/>
      <c r="F7" s="1"/>
      <c r="G7" s="1"/>
      <c r="H7" s="40"/>
      <c r="I7" s="40"/>
      <c r="J7" s="1"/>
      <c r="K7" s="1"/>
    </row>
    <row r="8" spans="1:17" ht="15.75" customHeight="1" thickBot="1" x14ac:dyDescent="0.3">
      <c r="A8" s="274" t="s">
        <v>0</v>
      </c>
      <c r="B8" s="277" t="s">
        <v>1</v>
      </c>
      <c r="C8" s="278"/>
      <c r="D8" s="279" t="s">
        <v>2</v>
      </c>
      <c r="E8" s="279" t="s">
        <v>21</v>
      </c>
      <c r="F8" s="279" t="s">
        <v>50</v>
      </c>
      <c r="G8" s="274" t="s">
        <v>3</v>
      </c>
      <c r="H8" s="284" t="s">
        <v>7</v>
      </c>
      <c r="I8" s="285"/>
      <c r="J8" s="286" t="s">
        <v>25</v>
      </c>
      <c r="K8" s="286" t="s">
        <v>26</v>
      </c>
    </row>
    <row r="9" spans="1:17" ht="15" customHeight="1" x14ac:dyDescent="0.25">
      <c r="A9" s="275"/>
      <c r="B9" s="274" t="s">
        <v>4</v>
      </c>
      <c r="C9" s="274" t="s">
        <v>5</v>
      </c>
      <c r="D9" s="280"/>
      <c r="E9" s="280"/>
      <c r="F9" s="280"/>
      <c r="G9" s="282"/>
      <c r="H9" s="291" t="s">
        <v>6</v>
      </c>
      <c r="I9" s="291" t="s">
        <v>17</v>
      </c>
      <c r="J9" s="287"/>
      <c r="K9" s="289"/>
    </row>
    <row r="10" spans="1:17" ht="15" customHeight="1" thickBot="1" x14ac:dyDescent="0.3">
      <c r="A10" s="276"/>
      <c r="B10" s="276"/>
      <c r="C10" s="276"/>
      <c r="D10" s="281"/>
      <c r="E10" s="281"/>
      <c r="F10" s="281"/>
      <c r="G10" s="283"/>
      <c r="H10" s="292"/>
      <c r="I10" s="293"/>
      <c r="J10" s="288"/>
      <c r="K10" s="290"/>
    </row>
    <row r="11" spans="1:17" ht="45" customHeight="1" thickBot="1" x14ac:dyDescent="0.3">
      <c r="A11" s="67">
        <v>1</v>
      </c>
      <c r="B11" s="39" t="s">
        <v>48</v>
      </c>
      <c r="C11" s="65" t="s">
        <v>27</v>
      </c>
      <c r="D11" s="39" t="s">
        <v>28</v>
      </c>
      <c r="E11" s="39" t="s">
        <v>29</v>
      </c>
      <c r="F11" s="20">
        <v>18</v>
      </c>
      <c r="G11" s="41" t="s">
        <v>67</v>
      </c>
      <c r="H11" s="42">
        <v>5</v>
      </c>
      <c r="I11" s="42">
        <v>44</v>
      </c>
      <c r="J11" s="74">
        <v>43209.5</v>
      </c>
      <c r="K11" s="74">
        <v>34000</v>
      </c>
    </row>
    <row r="12" spans="1:17" ht="47.25" customHeight="1" thickBot="1" x14ac:dyDescent="0.3">
      <c r="A12" s="19">
        <v>1</v>
      </c>
      <c r="B12" s="19" t="s">
        <v>18</v>
      </c>
      <c r="C12" s="66" t="s">
        <v>30</v>
      </c>
      <c r="D12" s="19" t="s">
        <v>28</v>
      </c>
      <c r="E12" s="19" t="s">
        <v>31</v>
      </c>
      <c r="F12" s="21">
        <v>18</v>
      </c>
      <c r="G12" s="43" t="s">
        <v>32</v>
      </c>
      <c r="H12" s="22">
        <v>6</v>
      </c>
      <c r="I12" s="22">
        <v>39</v>
      </c>
      <c r="J12" s="75">
        <v>43349</v>
      </c>
      <c r="K12" s="75">
        <v>37000</v>
      </c>
    </row>
    <row r="13" spans="1:17" ht="97.5" customHeight="1" thickBot="1" x14ac:dyDescent="0.3">
      <c r="A13" s="67">
        <v>1</v>
      </c>
      <c r="B13" s="19" t="s">
        <v>33</v>
      </c>
      <c r="C13" s="66" t="s">
        <v>36</v>
      </c>
      <c r="D13" s="19" t="s">
        <v>28</v>
      </c>
      <c r="E13" s="19" t="s">
        <v>34</v>
      </c>
      <c r="F13" s="21">
        <v>18</v>
      </c>
      <c r="G13" s="43" t="s">
        <v>35</v>
      </c>
      <c r="H13" s="37">
        <v>0</v>
      </c>
      <c r="I13" s="37">
        <v>50</v>
      </c>
      <c r="J13" s="75">
        <v>30800</v>
      </c>
      <c r="K13" s="75">
        <v>37000</v>
      </c>
      <c r="L13" s="3"/>
      <c r="M13" s="3"/>
      <c r="N13" s="3"/>
      <c r="O13" s="3"/>
      <c r="P13" s="3"/>
      <c r="Q13" s="3"/>
    </row>
    <row r="14" spans="1:17" ht="15.75" customHeight="1" thickBot="1" x14ac:dyDescent="0.3">
      <c r="A14" s="68">
        <f>SUM(A11:A13)</f>
        <v>3</v>
      </c>
      <c r="B14" s="297" t="s">
        <v>12</v>
      </c>
      <c r="C14" s="303"/>
      <c r="D14" s="303"/>
      <c r="E14" s="304"/>
      <c r="F14" s="76">
        <f>F11+F12+F13</f>
        <v>54</v>
      </c>
      <c r="G14" s="77"/>
      <c r="H14" s="36">
        <f>+H11+H12+H13</f>
        <v>11</v>
      </c>
      <c r="I14" s="36">
        <f>+I11+I12+I13</f>
        <v>133</v>
      </c>
      <c r="J14" s="57">
        <f>+J11</f>
        <v>43209.5</v>
      </c>
      <c r="K14" s="57">
        <f>SUM(K11)</f>
        <v>34000</v>
      </c>
      <c r="L14" s="2"/>
      <c r="M14" s="2"/>
      <c r="N14" s="31"/>
      <c r="O14" s="31"/>
      <c r="P14" s="31"/>
      <c r="Q14" s="31"/>
    </row>
    <row r="15" spans="1:17" ht="15.75" customHeight="1" thickBot="1" x14ac:dyDescent="0.3">
      <c r="A15" s="294" t="s">
        <v>11</v>
      </c>
      <c r="B15" s="295"/>
      <c r="C15" s="295"/>
      <c r="D15" s="295"/>
      <c r="E15" s="295"/>
      <c r="F15" s="295"/>
      <c r="G15" s="296"/>
      <c r="H15" s="56"/>
      <c r="I15" s="56"/>
      <c r="J15" s="57">
        <f>+J14</f>
        <v>43209.5</v>
      </c>
      <c r="K15" s="58">
        <f>+K14*1.1</f>
        <v>37400</v>
      </c>
    </row>
    <row r="16" spans="1:17" ht="15.75" customHeight="1" thickBot="1" x14ac:dyDescent="0.3">
      <c r="A16" s="297" t="s">
        <v>75</v>
      </c>
      <c r="B16" s="298"/>
      <c r="C16" s="298"/>
      <c r="D16" s="298"/>
      <c r="E16" s="298"/>
      <c r="F16" s="298"/>
      <c r="G16" s="299"/>
      <c r="H16" s="60"/>
      <c r="I16" s="60"/>
      <c r="J16" s="300">
        <f>+K15+J15</f>
        <v>80609.5</v>
      </c>
      <c r="K16" s="296"/>
    </row>
    <row r="19" spans="1:11" x14ac:dyDescent="0.25">
      <c r="A19" s="301" t="s">
        <v>37</v>
      </c>
      <c r="B19" s="302"/>
      <c r="C19" s="302"/>
      <c r="D19" s="13"/>
      <c r="E19" s="13"/>
      <c r="F19" s="13"/>
      <c r="G19" s="13"/>
      <c r="H19" s="46"/>
      <c r="I19" s="46"/>
      <c r="J19" s="47"/>
      <c r="K19" s="48"/>
    </row>
    <row r="20" spans="1:11" ht="15.75" thickBot="1" x14ac:dyDescent="0.3">
      <c r="A20" s="35"/>
      <c r="B20" s="55"/>
      <c r="C20" s="55"/>
      <c r="D20" s="13"/>
      <c r="E20" s="13"/>
      <c r="F20" s="13"/>
      <c r="G20" s="13"/>
      <c r="H20" s="46"/>
      <c r="I20" s="46"/>
      <c r="J20" s="47"/>
      <c r="K20" s="48"/>
    </row>
    <row r="21" spans="1:11" ht="15.75" thickBot="1" x14ac:dyDescent="0.3">
      <c r="A21" s="274" t="s">
        <v>0</v>
      </c>
      <c r="B21" s="277" t="s">
        <v>38</v>
      </c>
      <c r="C21" s="278"/>
      <c r="D21" s="279" t="s">
        <v>2</v>
      </c>
      <c r="E21" s="279" t="s">
        <v>21</v>
      </c>
      <c r="F21" s="279" t="s">
        <v>50</v>
      </c>
      <c r="G21" s="274" t="s">
        <v>3</v>
      </c>
      <c r="H21" s="284" t="s">
        <v>7</v>
      </c>
      <c r="I21" s="285"/>
      <c r="J21" s="286" t="s">
        <v>25</v>
      </c>
      <c r="K21" s="286" t="s">
        <v>26</v>
      </c>
    </row>
    <row r="22" spans="1:11" x14ac:dyDescent="0.25">
      <c r="A22" s="275"/>
      <c r="B22" s="274" t="s">
        <v>39</v>
      </c>
      <c r="C22" s="274" t="s">
        <v>5</v>
      </c>
      <c r="D22" s="280"/>
      <c r="E22" s="280"/>
      <c r="F22" s="280"/>
      <c r="G22" s="282"/>
      <c r="H22" s="308" t="s">
        <v>6</v>
      </c>
      <c r="I22" s="308" t="s">
        <v>17</v>
      </c>
      <c r="J22" s="287"/>
      <c r="K22" s="289"/>
    </row>
    <row r="23" spans="1:11" ht="15.75" thickBot="1" x14ac:dyDescent="0.3">
      <c r="A23" s="276"/>
      <c r="B23" s="276"/>
      <c r="C23" s="276"/>
      <c r="D23" s="281"/>
      <c r="E23" s="281"/>
      <c r="F23" s="281"/>
      <c r="G23" s="283"/>
      <c r="H23" s="290"/>
      <c r="I23" s="309"/>
      <c r="J23" s="288"/>
      <c r="K23" s="290"/>
    </row>
    <row r="24" spans="1:11" ht="29.25" thickBot="1" x14ac:dyDescent="0.3">
      <c r="A24" s="62">
        <v>1</v>
      </c>
      <c r="B24" s="62" t="s">
        <v>40</v>
      </c>
      <c r="C24" s="62" t="s">
        <v>41</v>
      </c>
      <c r="D24" s="62" t="s">
        <v>40</v>
      </c>
      <c r="E24" s="63" t="s">
        <v>65</v>
      </c>
      <c r="F24" s="62">
        <v>2</v>
      </c>
      <c r="G24" s="62" t="s">
        <v>42</v>
      </c>
      <c r="H24" s="62">
        <v>35</v>
      </c>
      <c r="I24" s="62">
        <v>0</v>
      </c>
      <c r="J24" s="81">
        <v>9315</v>
      </c>
      <c r="K24" s="81">
        <v>0</v>
      </c>
    </row>
    <row r="25" spans="1:11" ht="29.25" thickBot="1" x14ac:dyDescent="0.3">
      <c r="A25" s="62">
        <v>1</v>
      </c>
      <c r="B25" s="62" t="s">
        <v>40</v>
      </c>
      <c r="C25" s="62" t="s">
        <v>41</v>
      </c>
      <c r="D25" s="62" t="s">
        <v>40</v>
      </c>
      <c r="E25" s="63" t="s">
        <v>66</v>
      </c>
      <c r="F25" s="62">
        <v>2</v>
      </c>
      <c r="G25" s="62" t="s">
        <v>42</v>
      </c>
      <c r="H25" s="62">
        <v>44</v>
      </c>
      <c r="I25" s="62">
        <v>0</v>
      </c>
      <c r="J25" s="81">
        <v>9315</v>
      </c>
      <c r="K25" s="81">
        <v>0</v>
      </c>
    </row>
    <row r="26" spans="1:11" ht="15.75" customHeight="1" thickBot="1" x14ac:dyDescent="0.3">
      <c r="A26" s="69">
        <f>SUM(A24:A25)</f>
        <v>2</v>
      </c>
      <c r="B26" s="297" t="s">
        <v>12</v>
      </c>
      <c r="C26" s="303"/>
      <c r="D26" s="303"/>
      <c r="E26" s="304"/>
      <c r="F26" s="36">
        <f>+F25+F24</f>
        <v>4</v>
      </c>
      <c r="G26" s="37"/>
      <c r="H26" s="36">
        <f>+H24+H25</f>
        <v>79</v>
      </c>
      <c r="I26" s="36">
        <f>+I25+I24+I23</f>
        <v>0</v>
      </c>
      <c r="J26" s="82">
        <f>+J25+J24+J23</f>
        <v>18630</v>
      </c>
      <c r="K26" s="82">
        <f>+K25+K24+K23</f>
        <v>0</v>
      </c>
    </row>
    <row r="27" spans="1:11" ht="15.75" thickBot="1" x14ac:dyDescent="0.3">
      <c r="A27" s="312" t="s">
        <v>11</v>
      </c>
      <c r="B27" s="306"/>
      <c r="C27" s="306"/>
      <c r="D27" s="306"/>
      <c r="E27" s="306"/>
      <c r="F27" s="306"/>
      <c r="G27" s="306"/>
      <c r="H27" s="56"/>
      <c r="I27" s="44"/>
      <c r="J27" s="57">
        <f>+J26</f>
        <v>18630</v>
      </c>
      <c r="K27" s="57">
        <f>+K26*1.1</f>
        <v>0</v>
      </c>
    </row>
    <row r="28" spans="1:11" ht="15.75" thickBot="1" x14ac:dyDescent="0.3">
      <c r="A28" s="313" t="s">
        <v>75</v>
      </c>
      <c r="B28" s="314"/>
      <c r="C28" s="314"/>
      <c r="D28" s="314"/>
      <c r="E28" s="314"/>
      <c r="F28" s="314"/>
      <c r="G28" s="314"/>
      <c r="H28" s="45"/>
      <c r="I28" s="45"/>
      <c r="J28" s="305">
        <f>+K27+J27</f>
        <v>18630</v>
      </c>
      <c r="K28" s="306"/>
    </row>
    <row r="29" spans="1:11" x14ac:dyDescent="0.25">
      <c r="A29" s="24"/>
      <c r="B29" s="64"/>
      <c r="C29" s="64"/>
      <c r="D29" s="64"/>
      <c r="E29" s="64"/>
      <c r="F29" s="64"/>
      <c r="G29" s="64"/>
      <c r="H29" s="46"/>
      <c r="I29" s="46"/>
      <c r="J29" s="47"/>
      <c r="K29" s="48"/>
    </row>
    <row r="30" spans="1:11" x14ac:dyDescent="0.25">
      <c r="A30" s="24"/>
      <c r="B30" s="64"/>
      <c r="C30" s="64"/>
      <c r="D30" s="64"/>
      <c r="E30" s="64"/>
      <c r="F30" s="64"/>
      <c r="G30" s="64"/>
      <c r="H30" s="46"/>
      <c r="I30" s="46"/>
      <c r="J30" s="47"/>
      <c r="K30" s="48"/>
    </row>
    <row r="31" spans="1:11" x14ac:dyDescent="0.25">
      <c r="A31" s="12"/>
      <c r="B31" s="13"/>
      <c r="C31" s="13"/>
      <c r="D31" s="13"/>
      <c r="E31" s="13"/>
      <c r="F31" s="13"/>
      <c r="G31" s="13"/>
      <c r="H31" s="49"/>
      <c r="I31" s="50"/>
      <c r="J31" s="51"/>
      <c r="K31" s="52"/>
    </row>
    <row r="32" spans="1:11" x14ac:dyDescent="0.25">
      <c r="B32" s="11"/>
      <c r="D32" s="307" t="s">
        <v>43</v>
      </c>
      <c r="E32" s="307"/>
      <c r="F32" s="307"/>
      <c r="G32" s="307"/>
      <c r="H32" s="307"/>
      <c r="I32" s="53"/>
    </row>
    <row r="33" spans="1:10" x14ac:dyDescent="0.25">
      <c r="B33" s="11"/>
      <c r="D33" s="33"/>
      <c r="E33" s="33"/>
      <c r="F33" s="33"/>
      <c r="G33" s="33"/>
      <c r="H33" s="33"/>
      <c r="I33" s="53"/>
    </row>
    <row r="34" spans="1:10" x14ac:dyDescent="0.25">
      <c r="A34" s="16" t="s">
        <v>15</v>
      </c>
      <c r="B34" s="16"/>
      <c r="C34" s="32">
        <v>3</v>
      </c>
      <c r="D34" s="310" t="s">
        <v>64</v>
      </c>
      <c r="E34" s="310"/>
      <c r="F34" s="310"/>
      <c r="G34" s="8">
        <f>+J15+J27</f>
        <v>61839.5</v>
      </c>
      <c r="H34" s="53"/>
      <c r="I34" s="53"/>
      <c r="J34" t="s">
        <v>14</v>
      </c>
    </row>
    <row r="35" spans="1:10" x14ac:dyDescent="0.25">
      <c r="A35" s="16" t="s">
        <v>8</v>
      </c>
      <c r="B35" s="16"/>
      <c r="C35" s="32">
        <v>0</v>
      </c>
      <c r="D35" s="310" t="s">
        <v>44</v>
      </c>
      <c r="E35" s="310"/>
      <c r="F35" s="310"/>
      <c r="G35" s="8">
        <f>+K15+K27</f>
        <v>37400</v>
      </c>
      <c r="H35" s="53"/>
      <c r="I35" s="53"/>
    </row>
    <row r="36" spans="1:10" x14ac:dyDescent="0.25">
      <c r="A36" s="9" t="s">
        <v>45</v>
      </c>
      <c r="B36" s="7"/>
      <c r="C36" s="38">
        <v>2</v>
      </c>
      <c r="G36" s="7"/>
      <c r="H36" s="53"/>
      <c r="I36" s="53"/>
    </row>
    <row r="37" spans="1:10" x14ac:dyDescent="0.25">
      <c r="A37" s="9" t="s">
        <v>19</v>
      </c>
      <c r="B37" s="7"/>
      <c r="C37" s="38">
        <v>0</v>
      </c>
      <c r="G37" s="7"/>
      <c r="H37" s="53"/>
      <c r="I37" s="53"/>
    </row>
    <row r="38" spans="1:10" x14ac:dyDescent="0.25">
      <c r="A38" s="9" t="s">
        <v>46</v>
      </c>
      <c r="B38" s="7"/>
      <c r="C38" s="38">
        <f>+F14+F26</f>
        <v>58</v>
      </c>
      <c r="F38" s="30"/>
      <c r="G38" s="7"/>
      <c r="H38" s="53"/>
      <c r="I38" s="53"/>
    </row>
    <row r="39" spans="1:10" x14ac:dyDescent="0.25">
      <c r="A39" s="9" t="s">
        <v>9</v>
      </c>
      <c r="B39" s="9"/>
      <c r="C39" s="54">
        <f>+H14+H26</f>
        <v>90</v>
      </c>
      <c r="E39" s="311" t="s">
        <v>47</v>
      </c>
      <c r="F39" s="311"/>
      <c r="G39" s="17">
        <f>+G35+G34</f>
        <v>99239.5</v>
      </c>
      <c r="H39" s="53"/>
      <c r="I39" s="53"/>
    </row>
    <row r="40" spans="1:10" ht="15.75" thickBot="1" x14ac:dyDescent="0.3">
      <c r="A40" s="9" t="s">
        <v>10</v>
      </c>
      <c r="B40" s="9"/>
      <c r="C40" s="54">
        <f>+I14+I26</f>
        <v>133</v>
      </c>
      <c r="H40" s="53"/>
      <c r="I40" s="53"/>
    </row>
    <row r="41" spans="1:10" x14ac:dyDescent="0.25">
      <c r="B41" s="18" t="s">
        <v>20</v>
      </c>
      <c r="C41" s="61">
        <f>+C40+C39</f>
        <v>223</v>
      </c>
      <c r="H41" s="53"/>
      <c r="I41" s="53"/>
    </row>
    <row r="44" spans="1:10" x14ac:dyDescent="0.25">
      <c r="C44" s="71" t="s">
        <v>63</v>
      </c>
      <c r="D44" s="70"/>
    </row>
    <row r="46" spans="1:10" x14ac:dyDescent="0.25">
      <c r="B46" s="16" t="s">
        <v>15</v>
      </c>
      <c r="C46" s="15">
        <v>3</v>
      </c>
      <c r="D46" s="9" t="s">
        <v>22</v>
      </c>
      <c r="E46" s="7">
        <v>90</v>
      </c>
    </row>
    <row r="47" spans="1:10" x14ac:dyDescent="0.25">
      <c r="B47" s="16" t="s">
        <v>8</v>
      </c>
      <c r="C47" s="15">
        <v>0</v>
      </c>
      <c r="D47" s="9" t="s">
        <v>61</v>
      </c>
      <c r="E47" s="7">
        <v>133</v>
      </c>
    </row>
    <row r="48" spans="1:10" x14ac:dyDescent="0.25">
      <c r="B48" s="9" t="s">
        <v>45</v>
      </c>
      <c r="C48" s="15">
        <v>2</v>
      </c>
      <c r="D48" s="9" t="s">
        <v>62</v>
      </c>
      <c r="E48" s="7">
        <f>+E47+E46</f>
        <v>223</v>
      </c>
    </row>
    <row r="49" spans="5:5" x14ac:dyDescent="0.25">
      <c r="E49" s="7"/>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388" t="s">
        <v>13</v>
      </c>
      <c r="B1" s="388"/>
      <c r="C1" s="388"/>
      <c r="D1" s="388"/>
      <c r="E1" s="388"/>
      <c r="F1" s="388"/>
      <c r="G1" s="388"/>
      <c r="H1" s="388"/>
      <c r="I1" s="388"/>
    </row>
    <row r="2" spans="1:9" ht="15" customHeight="1" x14ac:dyDescent="0.25">
      <c r="A2" s="388" t="s">
        <v>16</v>
      </c>
      <c r="B2" s="388"/>
      <c r="C2" s="388"/>
      <c r="D2" s="388"/>
      <c r="E2" s="388"/>
      <c r="F2" s="388"/>
      <c r="G2" s="388"/>
      <c r="H2" s="388"/>
      <c r="I2" s="388"/>
    </row>
    <row r="3" spans="1:9" x14ac:dyDescent="0.25">
      <c r="A3" s="26"/>
      <c r="B3" s="26"/>
      <c r="C3" s="26"/>
      <c r="D3" s="26"/>
      <c r="E3" s="26"/>
      <c r="F3" s="26"/>
      <c r="G3" s="26"/>
      <c r="H3" s="26"/>
      <c r="I3" s="26"/>
    </row>
    <row r="4" spans="1:9" ht="15" customHeight="1" x14ac:dyDescent="0.25">
      <c r="A4" s="272" t="s">
        <v>58</v>
      </c>
      <c r="B4" s="272"/>
      <c r="C4" s="272"/>
      <c r="D4" s="272"/>
      <c r="E4" s="272"/>
      <c r="F4" s="272"/>
      <c r="G4" s="272"/>
      <c r="H4" s="272"/>
      <c r="I4" s="272"/>
    </row>
    <row r="5" spans="1:9" x14ac:dyDescent="0.25">
      <c r="A5" s="385"/>
      <c r="B5" s="385"/>
      <c r="C5" s="385"/>
      <c r="D5" s="385"/>
      <c r="E5" s="385"/>
      <c r="F5" s="385"/>
      <c r="G5" s="385"/>
      <c r="H5" s="385"/>
      <c r="I5" s="385"/>
    </row>
    <row r="6" spans="1:9" x14ac:dyDescent="0.25">
      <c r="A6" s="7"/>
      <c r="B6" s="7"/>
      <c r="C6" s="7"/>
      <c r="D6" s="7"/>
      <c r="E6" s="7"/>
      <c r="F6" s="7"/>
      <c r="G6" s="7"/>
      <c r="H6" s="7"/>
      <c r="I6" s="25"/>
    </row>
    <row r="7" spans="1:9" x14ac:dyDescent="0.25">
      <c r="A7" s="7"/>
      <c r="B7" s="7"/>
      <c r="C7" s="7"/>
      <c r="D7" s="7"/>
      <c r="E7" s="7"/>
      <c r="F7" s="7"/>
      <c r="G7" s="7"/>
      <c r="H7" s="7"/>
      <c r="I7" s="25"/>
    </row>
    <row r="8" spans="1:9" x14ac:dyDescent="0.25">
      <c r="A8" s="7"/>
      <c r="B8" s="7"/>
      <c r="C8" s="7"/>
      <c r="D8" s="7"/>
      <c r="E8" s="7"/>
      <c r="F8" s="7"/>
      <c r="G8" s="7"/>
      <c r="H8" s="7"/>
      <c r="I8" s="25"/>
    </row>
    <row r="9" spans="1:9" x14ac:dyDescent="0.25">
      <c r="A9" s="7"/>
      <c r="B9" s="7"/>
      <c r="C9" s="7"/>
      <c r="D9" s="7"/>
      <c r="E9" s="7"/>
      <c r="F9" s="7"/>
      <c r="G9" s="7"/>
      <c r="H9" s="7"/>
      <c r="I9" s="25"/>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324" t="s">
        <v>13</v>
      </c>
      <c r="B1" s="324"/>
      <c r="C1" s="324"/>
      <c r="D1" s="324"/>
      <c r="E1" s="324"/>
      <c r="F1" s="324"/>
      <c r="G1" s="324"/>
      <c r="H1" s="324"/>
      <c r="I1" s="324"/>
    </row>
    <row r="2" spans="1:11" ht="15.75" customHeight="1" x14ac:dyDescent="0.25">
      <c r="A2" s="324" t="s">
        <v>16</v>
      </c>
      <c r="B2" s="324"/>
      <c r="C2" s="324"/>
      <c r="D2" s="324"/>
      <c r="E2" s="324"/>
      <c r="F2" s="324"/>
      <c r="G2" s="324"/>
      <c r="H2" s="324"/>
      <c r="I2" s="324"/>
    </row>
    <row r="3" spans="1:11" ht="15" customHeight="1" x14ac:dyDescent="0.25">
      <c r="A3" s="6"/>
      <c r="B3" s="6"/>
      <c r="C3" s="28" t="s">
        <v>59</v>
      </c>
      <c r="D3" s="28"/>
      <c r="E3" s="28"/>
      <c r="F3" s="28"/>
      <c r="G3" s="28"/>
      <c r="H3" s="28"/>
      <c r="I3" s="28"/>
      <c r="J3" s="5"/>
      <c r="K3" s="5"/>
    </row>
    <row r="4" spans="1:11" ht="15" customHeight="1" x14ac:dyDescent="0.25">
      <c r="A4" s="6"/>
      <c r="B4" s="6"/>
      <c r="C4" s="27"/>
      <c r="D4" s="27"/>
      <c r="E4" s="27"/>
      <c r="F4" s="27"/>
      <c r="G4" s="27"/>
      <c r="H4" s="27"/>
      <c r="I4" s="27"/>
      <c r="J4" s="5"/>
      <c r="K4" s="5"/>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324" t="s">
        <v>13</v>
      </c>
      <c r="B1" s="324"/>
      <c r="C1" s="324"/>
      <c r="D1" s="324"/>
      <c r="E1" s="324"/>
      <c r="F1" s="324"/>
      <c r="G1" s="324"/>
      <c r="H1" s="324"/>
      <c r="I1" s="324"/>
    </row>
    <row r="2" spans="1:9" ht="15.75" x14ac:dyDescent="0.25">
      <c r="A2" s="324" t="s">
        <v>16</v>
      </c>
      <c r="B2" s="324"/>
      <c r="C2" s="324"/>
      <c r="D2" s="324"/>
      <c r="E2" s="324"/>
      <c r="F2" s="324"/>
      <c r="G2" s="324"/>
      <c r="H2" s="324"/>
      <c r="I2" s="324"/>
    </row>
    <row r="3" spans="1:9" ht="15.75" x14ac:dyDescent="0.25">
      <c r="A3" s="6"/>
      <c r="B3" s="6"/>
      <c r="C3" s="389" t="s">
        <v>60</v>
      </c>
      <c r="D3" s="389"/>
      <c r="E3" s="389"/>
      <c r="F3" s="389"/>
      <c r="G3" s="389"/>
      <c r="H3" s="389"/>
      <c r="I3" s="389"/>
    </row>
    <row r="4" spans="1:9" ht="15.75" x14ac:dyDescent="0.25">
      <c r="A4" s="6"/>
      <c r="B4" s="6"/>
      <c r="C4" s="29"/>
      <c r="D4" s="29"/>
      <c r="E4" s="29"/>
      <c r="F4" s="29"/>
      <c r="G4" s="29"/>
      <c r="H4" s="29"/>
      <c r="I4" s="29"/>
    </row>
    <row r="5" spans="1:9" ht="15.75" x14ac:dyDescent="0.25">
      <c r="A5" s="6"/>
      <c r="B5" s="6"/>
      <c r="C5" s="29"/>
      <c r="D5" s="29"/>
      <c r="E5" s="29"/>
      <c r="F5" s="29"/>
      <c r="G5" s="29"/>
      <c r="H5" s="29"/>
      <c r="I5" s="29"/>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37"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270" t="s">
        <v>13</v>
      </c>
      <c r="B1" s="270"/>
      <c r="C1" s="270"/>
      <c r="D1" s="270"/>
      <c r="E1" s="270"/>
      <c r="F1" s="270"/>
      <c r="G1" s="270"/>
      <c r="H1" s="270"/>
      <c r="I1" s="270"/>
    </row>
    <row r="2" spans="1:11" ht="15" customHeight="1" x14ac:dyDescent="0.25">
      <c r="A2" s="270" t="s">
        <v>16</v>
      </c>
      <c r="B2" s="270"/>
      <c r="C2" s="270"/>
      <c r="D2" s="270"/>
      <c r="E2" s="270"/>
      <c r="F2" s="270"/>
      <c r="G2" s="270"/>
      <c r="H2" s="270"/>
      <c r="I2" s="270"/>
    </row>
    <row r="3" spans="1:11" x14ac:dyDescent="0.25">
      <c r="A3" s="272" t="s">
        <v>49</v>
      </c>
      <c r="B3" s="272"/>
      <c r="C3" s="272"/>
      <c r="D3" s="272"/>
      <c r="E3" s="272"/>
      <c r="F3" s="272"/>
      <c r="G3" s="272"/>
      <c r="H3" s="272"/>
      <c r="I3" s="272"/>
    </row>
    <row r="4" spans="1:11" x14ac:dyDescent="0.25">
      <c r="A4" s="271"/>
      <c r="B4" s="271"/>
      <c r="C4" s="271"/>
      <c r="D4" s="271"/>
      <c r="E4" s="271"/>
      <c r="F4" s="271"/>
      <c r="G4" s="271"/>
      <c r="H4" s="271"/>
      <c r="I4" s="271"/>
    </row>
    <row r="5" spans="1:11" ht="11.25" customHeight="1" x14ac:dyDescent="0.25">
      <c r="A5" s="322"/>
      <c r="B5" s="322"/>
      <c r="C5" s="322"/>
      <c r="D5" s="10"/>
      <c r="E5" s="10"/>
      <c r="F5" s="10"/>
      <c r="G5" s="10"/>
      <c r="H5" s="10"/>
      <c r="I5" s="10"/>
    </row>
    <row r="6" spans="1:11" ht="15" customHeight="1" thickBot="1" x14ac:dyDescent="0.3">
      <c r="A6" s="320" t="s">
        <v>68</v>
      </c>
      <c r="B6" s="320"/>
      <c r="C6" s="320"/>
      <c r="D6" s="320"/>
    </row>
    <row r="7" spans="1:11" ht="15" customHeight="1" thickBot="1" x14ac:dyDescent="0.3">
      <c r="A7" s="274" t="s">
        <v>0</v>
      </c>
      <c r="B7" s="274" t="s">
        <v>4</v>
      </c>
      <c r="C7" s="285" t="s">
        <v>5</v>
      </c>
      <c r="D7" s="279" t="s">
        <v>2</v>
      </c>
      <c r="E7" s="279" t="s">
        <v>21</v>
      </c>
      <c r="F7" s="279" t="s">
        <v>50</v>
      </c>
      <c r="G7" s="274" t="s">
        <v>3</v>
      </c>
      <c r="H7" s="284" t="s">
        <v>7</v>
      </c>
      <c r="I7" s="285"/>
      <c r="J7" s="286" t="s">
        <v>25</v>
      </c>
      <c r="K7" s="286" t="s">
        <v>26</v>
      </c>
    </row>
    <row r="8" spans="1:11" ht="15" customHeight="1" x14ac:dyDescent="0.25">
      <c r="A8" s="275"/>
      <c r="B8" s="317"/>
      <c r="C8" s="318"/>
      <c r="D8" s="280"/>
      <c r="E8" s="280"/>
      <c r="F8" s="280"/>
      <c r="G8" s="282"/>
      <c r="H8" s="308" t="s">
        <v>6</v>
      </c>
      <c r="I8" s="308" t="s">
        <v>17</v>
      </c>
      <c r="J8" s="287"/>
      <c r="K8" s="289"/>
    </row>
    <row r="9" spans="1:11" ht="15" customHeight="1" thickBot="1" x14ac:dyDescent="0.3">
      <c r="A9" s="276"/>
      <c r="B9" s="316"/>
      <c r="C9" s="319"/>
      <c r="D9" s="281"/>
      <c r="E9" s="281"/>
      <c r="F9" s="281"/>
      <c r="G9" s="283"/>
      <c r="H9" s="290"/>
      <c r="I9" s="309"/>
      <c r="J9" s="288"/>
      <c r="K9" s="290"/>
    </row>
    <row r="10" spans="1:11" ht="38.25" customHeight="1" thickBot="1" x14ac:dyDescent="0.3">
      <c r="A10" s="62">
        <v>1</v>
      </c>
      <c r="B10" s="62" t="s">
        <v>73</v>
      </c>
      <c r="C10" s="85" t="s">
        <v>69</v>
      </c>
      <c r="D10" s="62" t="s">
        <v>70</v>
      </c>
      <c r="E10" s="63" t="s">
        <v>71</v>
      </c>
      <c r="F10" s="62">
        <v>15</v>
      </c>
      <c r="G10" s="62" t="s">
        <v>72</v>
      </c>
      <c r="H10" s="62">
        <v>12</v>
      </c>
      <c r="I10" s="62">
        <v>53</v>
      </c>
      <c r="J10" s="81">
        <v>36993</v>
      </c>
      <c r="K10" s="81">
        <v>73340</v>
      </c>
    </row>
    <row r="11" spans="1:11" ht="15.75" customHeight="1" thickBot="1" x14ac:dyDescent="0.3">
      <c r="A11" s="69">
        <f>SUM(A10:A10)</f>
        <v>1</v>
      </c>
      <c r="B11" s="297" t="s">
        <v>12</v>
      </c>
      <c r="C11" s="303"/>
      <c r="D11" s="303"/>
      <c r="E11" s="303"/>
      <c r="F11" s="93">
        <f>+F10</f>
        <v>15</v>
      </c>
      <c r="G11" s="86"/>
      <c r="H11" s="73">
        <f>+H10</f>
        <v>12</v>
      </c>
      <c r="I11" s="73">
        <f>+I10</f>
        <v>53</v>
      </c>
      <c r="J11" s="82">
        <f>+J10</f>
        <v>36993</v>
      </c>
      <c r="K11" s="82">
        <f>+K10</f>
        <v>73340</v>
      </c>
    </row>
    <row r="12" spans="1:11" ht="15.75" thickBot="1" x14ac:dyDescent="0.3">
      <c r="A12" s="312" t="s">
        <v>11</v>
      </c>
      <c r="B12" s="306"/>
      <c r="C12" s="306"/>
      <c r="D12" s="306"/>
      <c r="E12" s="306"/>
      <c r="F12" s="306"/>
      <c r="G12" s="306"/>
      <c r="H12" s="56"/>
      <c r="I12" s="44"/>
      <c r="J12" s="83" t="s">
        <v>14</v>
      </c>
      <c r="K12" s="83">
        <f>+K11*1.1</f>
        <v>80674</v>
      </c>
    </row>
    <row r="13" spans="1:11" ht="15.75" thickBot="1" x14ac:dyDescent="0.3">
      <c r="A13" s="313" t="s">
        <v>74</v>
      </c>
      <c r="B13" s="314"/>
      <c r="C13" s="314"/>
      <c r="D13" s="314"/>
      <c r="E13" s="314"/>
      <c r="F13" s="314"/>
      <c r="G13" s="314"/>
      <c r="H13" s="45"/>
      <c r="I13" s="45"/>
      <c r="J13" s="305">
        <f>+J11+K12</f>
        <v>117667</v>
      </c>
      <c r="K13" s="306"/>
    </row>
    <row r="15" spans="1:11" ht="15.75" thickBot="1" x14ac:dyDescent="0.3">
      <c r="A15" s="273" t="s">
        <v>24</v>
      </c>
      <c r="B15" s="273"/>
      <c r="C15" s="273"/>
      <c r="D15" s="273"/>
      <c r="E15" s="273"/>
      <c r="F15" s="273"/>
      <c r="G15" s="273"/>
      <c r="H15" s="273"/>
      <c r="I15" s="273"/>
      <c r="J15" s="273"/>
      <c r="K15" s="273"/>
    </row>
    <row r="16" spans="1:11" ht="15.75" thickBot="1" x14ac:dyDescent="0.3">
      <c r="A16" s="274" t="s">
        <v>0</v>
      </c>
      <c r="B16" s="274" t="s">
        <v>4</v>
      </c>
      <c r="C16" s="285" t="s">
        <v>5</v>
      </c>
      <c r="D16" s="279" t="s">
        <v>2</v>
      </c>
      <c r="E16" s="279" t="s">
        <v>21</v>
      </c>
      <c r="F16" s="279" t="s">
        <v>50</v>
      </c>
      <c r="G16" s="274" t="s">
        <v>3</v>
      </c>
      <c r="H16" s="284" t="s">
        <v>7</v>
      </c>
      <c r="I16" s="285"/>
      <c r="J16" s="286" t="s">
        <v>25</v>
      </c>
      <c r="K16" s="286" t="s">
        <v>26</v>
      </c>
    </row>
    <row r="17" spans="1:11" ht="15" customHeight="1" x14ac:dyDescent="0.25">
      <c r="A17" s="275"/>
      <c r="B17" s="317"/>
      <c r="C17" s="318"/>
      <c r="D17" s="280"/>
      <c r="E17" s="280"/>
      <c r="F17" s="280"/>
      <c r="G17" s="282"/>
      <c r="H17" s="291" t="s">
        <v>6</v>
      </c>
      <c r="I17" s="291" t="s">
        <v>17</v>
      </c>
      <c r="J17" s="287"/>
      <c r="K17" s="289"/>
    </row>
    <row r="18" spans="1:11" ht="15.75" thickBot="1" x14ac:dyDescent="0.3">
      <c r="A18" s="276"/>
      <c r="B18" s="316"/>
      <c r="C18" s="319"/>
      <c r="D18" s="281"/>
      <c r="E18" s="281"/>
      <c r="F18" s="281"/>
      <c r="G18" s="283"/>
      <c r="H18" s="292"/>
      <c r="I18" s="293"/>
      <c r="J18" s="288"/>
      <c r="K18" s="290"/>
    </row>
    <row r="19" spans="1:11" ht="51.75" customHeight="1" thickBot="1" x14ac:dyDescent="0.3">
      <c r="A19" s="19">
        <v>1</v>
      </c>
      <c r="B19" s="67" t="s">
        <v>76</v>
      </c>
      <c r="C19" s="80" t="s">
        <v>36</v>
      </c>
      <c r="D19" s="67" t="s">
        <v>28</v>
      </c>
      <c r="E19" s="67" t="s">
        <v>77</v>
      </c>
      <c r="F19" s="20">
        <v>16</v>
      </c>
      <c r="G19" s="84" t="s">
        <v>79</v>
      </c>
      <c r="H19" s="42">
        <v>6</v>
      </c>
      <c r="I19" s="42">
        <v>22</v>
      </c>
      <c r="J19" s="74">
        <v>45000</v>
      </c>
      <c r="K19" s="74">
        <v>33000</v>
      </c>
    </row>
    <row r="20" spans="1:11" ht="66.75" customHeight="1" thickBot="1" x14ac:dyDescent="0.3">
      <c r="A20" s="67">
        <v>1</v>
      </c>
      <c r="B20" s="19" t="s">
        <v>33</v>
      </c>
      <c r="C20" s="80" t="s">
        <v>91</v>
      </c>
      <c r="D20" s="19" t="s">
        <v>28</v>
      </c>
      <c r="E20" s="19" t="s">
        <v>78</v>
      </c>
      <c r="F20" s="21">
        <v>16</v>
      </c>
      <c r="G20" s="79" t="s">
        <v>80</v>
      </c>
      <c r="H20" s="79">
        <v>1</v>
      </c>
      <c r="I20" s="79">
        <v>64</v>
      </c>
      <c r="J20" s="75">
        <v>31211.5</v>
      </c>
      <c r="K20" s="75">
        <v>37000</v>
      </c>
    </row>
    <row r="21" spans="1:11" ht="15.75" customHeight="1" thickBot="1" x14ac:dyDescent="0.3">
      <c r="A21" s="68">
        <f>SUM(A19:A20)</f>
        <v>2</v>
      </c>
      <c r="B21" s="297" t="s">
        <v>12</v>
      </c>
      <c r="C21" s="303"/>
      <c r="D21" s="303"/>
      <c r="E21" s="304"/>
      <c r="F21" s="93">
        <f>SUM(F19:F20)</f>
        <v>32</v>
      </c>
      <c r="G21" s="78"/>
      <c r="H21" s="80">
        <f>SUM(H19:H20)</f>
        <v>7</v>
      </c>
      <c r="I21" s="80">
        <f t="shared" ref="I21:K21" si="0">SUM(I19:I20)</f>
        <v>86</v>
      </c>
      <c r="J21" s="83">
        <f t="shared" si="0"/>
        <v>76211.5</v>
      </c>
      <c r="K21" s="83">
        <f t="shared" si="0"/>
        <v>70000</v>
      </c>
    </row>
    <row r="22" spans="1:11" ht="15.75" customHeight="1" thickBot="1" x14ac:dyDescent="0.3">
      <c r="A22" s="294" t="s">
        <v>11</v>
      </c>
      <c r="B22" s="295"/>
      <c r="C22" s="295"/>
      <c r="D22" s="295"/>
      <c r="E22" s="295"/>
      <c r="F22" s="295"/>
      <c r="G22" s="296"/>
      <c r="H22" s="56"/>
      <c r="I22" s="56"/>
      <c r="J22" s="83" t="s">
        <v>14</v>
      </c>
      <c r="K22" s="58">
        <f>+K21*1.1</f>
        <v>77000</v>
      </c>
    </row>
    <row r="23" spans="1:11" ht="15.75" customHeight="1" thickBot="1" x14ac:dyDescent="0.3">
      <c r="A23" s="297" t="s">
        <v>75</v>
      </c>
      <c r="B23" s="298"/>
      <c r="C23" s="298"/>
      <c r="D23" s="298"/>
      <c r="E23" s="298"/>
      <c r="F23" s="298"/>
      <c r="G23" s="299"/>
      <c r="H23" s="60"/>
      <c r="I23" s="60"/>
      <c r="J23" s="300">
        <f>+K22+J21</f>
        <v>153211.5</v>
      </c>
      <c r="K23" s="296"/>
    </row>
    <row r="25" spans="1:11" ht="15.75" thickBot="1" x14ac:dyDescent="0.3">
      <c r="A25" s="320" t="s">
        <v>81</v>
      </c>
      <c r="B25" s="320"/>
      <c r="C25" s="320"/>
      <c r="D25" s="320"/>
    </row>
    <row r="26" spans="1:11" ht="15.75" thickBot="1" x14ac:dyDescent="0.3">
      <c r="A26" s="274" t="s">
        <v>0</v>
      </c>
      <c r="B26" s="274" t="s">
        <v>4</v>
      </c>
      <c r="C26" s="285" t="s">
        <v>5</v>
      </c>
      <c r="D26" s="279" t="s">
        <v>2</v>
      </c>
      <c r="E26" s="279" t="s">
        <v>21</v>
      </c>
      <c r="F26" s="279" t="s">
        <v>50</v>
      </c>
      <c r="G26" s="274" t="s">
        <v>3</v>
      </c>
      <c r="H26" s="284" t="s">
        <v>7</v>
      </c>
      <c r="I26" s="285"/>
      <c r="J26" s="286" t="s">
        <v>25</v>
      </c>
      <c r="K26" s="286" t="s">
        <v>26</v>
      </c>
    </row>
    <row r="27" spans="1:11" x14ac:dyDescent="0.25">
      <c r="A27" s="275"/>
      <c r="B27" s="317"/>
      <c r="C27" s="318"/>
      <c r="D27" s="280"/>
      <c r="E27" s="280"/>
      <c r="F27" s="280"/>
      <c r="G27" s="282"/>
      <c r="H27" s="308" t="s">
        <v>6</v>
      </c>
      <c r="I27" s="308" t="s">
        <v>17</v>
      </c>
      <c r="J27" s="287"/>
      <c r="K27" s="289"/>
    </row>
    <row r="28" spans="1:11" ht="15.75" thickBot="1" x14ac:dyDescent="0.3">
      <c r="A28" s="276"/>
      <c r="B28" s="316"/>
      <c r="C28" s="319"/>
      <c r="D28" s="281"/>
      <c r="E28" s="281"/>
      <c r="F28" s="281"/>
      <c r="G28" s="283"/>
      <c r="H28" s="290"/>
      <c r="I28" s="309"/>
      <c r="J28" s="288"/>
      <c r="K28" s="290"/>
    </row>
    <row r="29" spans="1:11" ht="57.75" thickBot="1" x14ac:dyDescent="0.3">
      <c r="A29" s="62">
        <v>1</v>
      </c>
      <c r="B29" s="62" t="s">
        <v>82</v>
      </c>
      <c r="C29" s="85" t="s">
        <v>83</v>
      </c>
      <c r="D29" s="62" t="s">
        <v>84</v>
      </c>
      <c r="E29" s="63" t="s">
        <v>89</v>
      </c>
      <c r="F29" s="62">
        <v>24</v>
      </c>
      <c r="G29" s="62" t="s">
        <v>85</v>
      </c>
      <c r="H29" s="62">
        <v>21</v>
      </c>
      <c r="I29" s="62">
        <v>11</v>
      </c>
      <c r="J29" s="81">
        <v>79149</v>
      </c>
      <c r="K29" s="81">
        <v>98500</v>
      </c>
    </row>
    <row r="30" spans="1:11" ht="15.75" customHeight="1" thickBot="1" x14ac:dyDescent="0.3">
      <c r="A30" s="69">
        <f>SUM(A29:A29)</f>
        <v>1</v>
      </c>
      <c r="B30" s="297" t="s">
        <v>12</v>
      </c>
      <c r="C30" s="303"/>
      <c r="D30" s="303"/>
      <c r="E30" s="303"/>
      <c r="F30" s="80">
        <f>+F29</f>
        <v>24</v>
      </c>
      <c r="G30" s="86"/>
      <c r="H30" s="80">
        <f>+H29</f>
        <v>21</v>
      </c>
      <c r="I30" s="80">
        <f>+I29</f>
        <v>11</v>
      </c>
      <c r="J30" s="82">
        <f>+J29</f>
        <v>79149</v>
      </c>
      <c r="K30" s="82">
        <f>+K29</f>
        <v>98500</v>
      </c>
    </row>
    <row r="31" spans="1:11" ht="15.75" thickBot="1" x14ac:dyDescent="0.3">
      <c r="A31" s="312" t="s">
        <v>11</v>
      </c>
      <c r="B31" s="306"/>
      <c r="C31" s="306"/>
      <c r="D31" s="306"/>
      <c r="E31" s="306"/>
      <c r="F31" s="306"/>
      <c r="G31" s="306"/>
      <c r="H31" s="56"/>
      <c r="I31" s="44"/>
      <c r="J31" s="83" t="s">
        <v>14</v>
      </c>
      <c r="K31" s="83">
        <f>+K30*1.1</f>
        <v>108350.00000000001</v>
      </c>
    </row>
    <row r="32" spans="1:11" ht="15.75" thickBot="1" x14ac:dyDescent="0.3">
      <c r="A32" s="313" t="s">
        <v>74</v>
      </c>
      <c r="B32" s="314"/>
      <c r="C32" s="314"/>
      <c r="D32" s="314"/>
      <c r="E32" s="314"/>
      <c r="F32" s="314"/>
      <c r="G32" s="314"/>
      <c r="H32" s="45"/>
      <c r="I32" s="45"/>
      <c r="J32" s="305">
        <f>+J30+K31</f>
        <v>187499</v>
      </c>
      <c r="K32" s="306"/>
    </row>
    <row r="34" spans="1:11" ht="15.75" thickBot="1" x14ac:dyDescent="0.3">
      <c r="A34" s="301" t="s">
        <v>37</v>
      </c>
      <c r="B34" s="302"/>
      <c r="C34" s="302"/>
      <c r="D34" s="13"/>
      <c r="E34" s="13"/>
      <c r="F34" s="13"/>
      <c r="G34" s="13"/>
      <c r="H34" s="46"/>
      <c r="I34" s="46"/>
      <c r="J34" s="47"/>
      <c r="K34" s="48"/>
    </row>
    <row r="35" spans="1:11" ht="15.75" thickBot="1" x14ac:dyDescent="0.3">
      <c r="A35" s="274" t="s">
        <v>0</v>
      </c>
      <c r="B35" s="277" t="s">
        <v>38</v>
      </c>
      <c r="C35" s="315"/>
      <c r="D35" s="279" t="s">
        <v>2</v>
      </c>
      <c r="E35" s="279" t="s">
        <v>21</v>
      </c>
      <c r="F35" s="279" t="s">
        <v>50</v>
      </c>
      <c r="G35" s="274" t="s">
        <v>3</v>
      </c>
      <c r="H35" s="284" t="s">
        <v>7</v>
      </c>
      <c r="I35" s="285"/>
      <c r="J35" s="286" t="s">
        <v>25</v>
      </c>
      <c r="K35" s="286" t="s">
        <v>26</v>
      </c>
    </row>
    <row r="36" spans="1:11" x14ac:dyDescent="0.25">
      <c r="A36" s="275"/>
      <c r="B36" s="274" t="s">
        <v>39</v>
      </c>
      <c r="C36" s="274" t="s">
        <v>5</v>
      </c>
      <c r="D36" s="280"/>
      <c r="E36" s="280"/>
      <c r="F36" s="280"/>
      <c r="G36" s="282"/>
      <c r="H36" s="308" t="s">
        <v>6</v>
      </c>
      <c r="I36" s="308" t="s">
        <v>17</v>
      </c>
      <c r="J36" s="287"/>
      <c r="K36" s="289"/>
    </row>
    <row r="37" spans="1:11" ht="15.75" thickBot="1" x14ac:dyDescent="0.3">
      <c r="A37" s="276"/>
      <c r="B37" s="316"/>
      <c r="C37" s="316"/>
      <c r="D37" s="281"/>
      <c r="E37" s="281"/>
      <c r="F37" s="281"/>
      <c r="G37" s="283"/>
      <c r="H37" s="290"/>
      <c r="I37" s="309"/>
      <c r="J37" s="288"/>
      <c r="K37" s="290"/>
    </row>
    <row r="38" spans="1:11" ht="29.25" thickBot="1" x14ac:dyDescent="0.3">
      <c r="A38" s="62">
        <v>1</v>
      </c>
      <c r="B38" s="62" t="s">
        <v>40</v>
      </c>
      <c r="C38" s="85" t="s">
        <v>41</v>
      </c>
      <c r="D38" s="62" t="s">
        <v>40</v>
      </c>
      <c r="E38" s="63" t="s">
        <v>86</v>
      </c>
      <c r="F38" s="62">
        <v>2</v>
      </c>
      <c r="G38" s="62" t="s">
        <v>87</v>
      </c>
      <c r="H38" s="62">
        <v>41</v>
      </c>
      <c r="I38" s="62">
        <v>0</v>
      </c>
      <c r="J38" s="91">
        <v>0</v>
      </c>
      <c r="K38" s="81">
        <v>0</v>
      </c>
    </row>
    <row r="39" spans="1:11" ht="29.25" thickBot="1" x14ac:dyDescent="0.3">
      <c r="A39" s="62">
        <v>1</v>
      </c>
      <c r="B39" s="62" t="s">
        <v>40</v>
      </c>
      <c r="C39" s="85" t="s">
        <v>41</v>
      </c>
      <c r="D39" s="62" t="s">
        <v>40</v>
      </c>
      <c r="E39" s="63" t="s">
        <v>86</v>
      </c>
      <c r="F39" s="62">
        <v>2</v>
      </c>
      <c r="G39" s="62" t="s">
        <v>88</v>
      </c>
      <c r="H39" s="62">
        <v>28</v>
      </c>
      <c r="I39" s="62">
        <v>0</v>
      </c>
      <c r="J39" s="91">
        <v>0</v>
      </c>
      <c r="K39" s="81">
        <v>0</v>
      </c>
    </row>
    <row r="40" spans="1:11" ht="15.75" thickBot="1" x14ac:dyDescent="0.3">
      <c r="A40" s="69">
        <f>SUM(A38:A39)</f>
        <v>2</v>
      </c>
      <c r="B40" s="297" t="s">
        <v>90</v>
      </c>
      <c r="C40" s="303"/>
      <c r="D40" s="303"/>
      <c r="E40" s="304"/>
      <c r="F40" s="80">
        <f>+F39+F38</f>
        <v>4</v>
      </c>
      <c r="G40" s="79"/>
      <c r="H40" s="80">
        <f>+H38+H39</f>
        <v>69</v>
      </c>
      <c r="I40" s="80">
        <f>+I39+I38+I37</f>
        <v>0</v>
      </c>
      <c r="J40" s="82">
        <f>+J39+J38+J37</f>
        <v>0</v>
      </c>
      <c r="K40" s="82">
        <f>+K39+K38+K37</f>
        <v>0</v>
      </c>
    </row>
    <row r="41" spans="1:11" ht="15.75" thickBot="1" x14ac:dyDescent="0.3">
      <c r="A41" s="312" t="s">
        <v>11</v>
      </c>
      <c r="B41" s="306"/>
      <c r="C41" s="306"/>
      <c r="D41" s="306"/>
      <c r="E41" s="306"/>
      <c r="F41" s="306"/>
      <c r="G41" s="306"/>
      <c r="H41" s="56"/>
      <c r="I41" s="44"/>
      <c r="J41" s="83" t="s">
        <v>14</v>
      </c>
      <c r="K41" s="83">
        <f>+K40*1.1</f>
        <v>0</v>
      </c>
    </row>
    <row r="42" spans="1:11" ht="15.75" thickBot="1" x14ac:dyDescent="0.3">
      <c r="A42" s="313" t="s">
        <v>75</v>
      </c>
      <c r="B42" s="314"/>
      <c r="C42" s="314"/>
      <c r="D42" s="314"/>
      <c r="E42" s="314"/>
      <c r="F42" s="314"/>
      <c r="G42" s="314"/>
      <c r="H42" s="45"/>
      <c r="I42" s="45"/>
      <c r="J42" s="305">
        <f>+K41+J40</f>
        <v>0</v>
      </c>
      <c r="K42" s="306"/>
    </row>
    <row r="43" spans="1:11" x14ac:dyDescent="0.25">
      <c r="A43" s="24"/>
      <c r="B43" s="64"/>
      <c r="C43" s="64"/>
      <c r="D43" s="64"/>
      <c r="E43" s="64"/>
      <c r="F43" s="64"/>
      <c r="G43" s="64"/>
      <c r="H43" s="46"/>
      <c r="I43" s="46"/>
      <c r="J43" s="87"/>
      <c r="K43" s="88"/>
    </row>
    <row r="44" spans="1:11" x14ac:dyDescent="0.25">
      <c r="D44" s="307" t="s">
        <v>43</v>
      </c>
      <c r="E44" s="307"/>
      <c r="F44" s="307"/>
      <c r="G44" s="307"/>
      <c r="H44" s="307"/>
    </row>
    <row r="45" spans="1:11" x14ac:dyDescent="0.25">
      <c r="A45" s="16" t="s">
        <v>15</v>
      </c>
      <c r="B45" s="16"/>
      <c r="C45" s="15">
        <f>+A30+A21+A11</f>
        <v>4</v>
      </c>
      <c r="D45" s="72"/>
      <c r="E45" s="72"/>
      <c r="F45" s="72"/>
      <c r="G45" s="72"/>
      <c r="H45" s="72"/>
    </row>
    <row r="46" spans="1:11" x14ac:dyDescent="0.25">
      <c r="A46" s="16" t="s">
        <v>8</v>
      </c>
      <c r="B46" s="16"/>
      <c r="C46" s="15">
        <v>0</v>
      </c>
      <c r="D46" s="310" t="s">
        <v>64</v>
      </c>
      <c r="E46" s="310"/>
      <c r="F46" s="310"/>
      <c r="G46" s="8">
        <f>+J40+J30+J21+J11</f>
        <v>192353.5</v>
      </c>
      <c r="H46" s="53"/>
    </row>
    <row r="47" spans="1:11" x14ac:dyDescent="0.25">
      <c r="A47" s="9" t="s">
        <v>45</v>
      </c>
      <c r="B47" s="7"/>
      <c r="C47" s="15">
        <v>2</v>
      </c>
      <c r="D47" s="321" t="s">
        <v>44</v>
      </c>
      <c r="E47" s="321"/>
      <c r="F47" s="321"/>
      <c r="G47" s="8">
        <f>+K41+K31+K22+K12</f>
        <v>266024</v>
      </c>
      <c r="H47" s="53"/>
      <c r="K47" s="94" t="s">
        <v>14</v>
      </c>
    </row>
    <row r="48" spans="1:11" x14ac:dyDescent="0.25">
      <c r="A48" s="9" t="s">
        <v>19</v>
      </c>
      <c r="B48" s="7"/>
      <c r="C48" s="15">
        <v>0</v>
      </c>
      <c r="G48" s="7"/>
      <c r="H48" s="53"/>
    </row>
    <row r="49" spans="1:8" x14ac:dyDescent="0.25">
      <c r="A49" s="9" t="s">
        <v>46</v>
      </c>
      <c r="B49" s="7"/>
      <c r="C49" s="15">
        <f>+F40+F30+F21+F11</f>
        <v>75</v>
      </c>
      <c r="E49" s="311" t="s">
        <v>47</v>
      </c>
      <c r="F49" s="311"/>
      <c r="G49" s="17">
        <f>+G47+G46</f>
        <v>458377.5</v>
      </c>
      <c r="H49" s="53"/>
    </row>
    <row r="50" spans="1:8" x14ac:dyDescent="0.25">
      <c r="A50" s="9" t="s">
        <v>9</v>
      </c>
      <c r="B50" s="9"/>
      <c r="C50" s="15">
        <f>+H40+H30+H21+H11</f>
        <v>109</v>
      </c>
      <c r="F50" s="30"/>
      <c r="G50" s="7"/>
      <c r="H50" s="53"/>
    </row>
    <row r="51" spans="1:8" ht="16.5" customHeight="1" x14ac:dyDescent="0.3">
      <c r="A51" s="89" t="s">
        <v>10</v>
      </c>
      <c r="B51" s="90"/>
      <c r="C51" s="15">
        <f>+I40+I30+I21+I11</f>
        <v>150</v>
      </c>
      <c r="H51" s="53"/>
    </row>
    <row r="52" spans="1:8" x14ac:dyDescent="0.25">
      <c r="B52" s="18" t="s">
        <v>20</v>
      </c>
      <c r="C52" s="92">
        <f>+C51+C50</f>
        <v>259</v>
      </c>
    </row>
    <row r="54" spans="1:8" x14ac:dyDescent="0.25">
      <c r="C54" s="71" t="s">
        <v>63</v>
      </c>
      <c r="D54" s="70"/>
    </row>
    <row r="56" spans="1:8" x14ac:dyDescent="0.25">
      <c r="B56" s="16" t="s">
        <v>15</v>
      </c>
      <c r="C56" s="95">
        <v>4</v>
      </c>
      <c r="D56" s="9" t="s">
        <v>22</v>
      </c>
      <c r="E56" s="96">
        <v>109</v>
      </c>
    </row>
    <row r="57" spans="1:8" x14ac:dyDescent="0.25">
      <c r="B57" s="16" t="s">
        <v>8</v>
      </c>
      <c r="C57" s="95">
        <v>0</v>
      </c>
      <c r="D57" s="9" t="s">
        <v>61</v>
      </c>
      <c r="E57" s="96">
        <v>150</v>
      </c>
    </row>
    <row r="58" spans="1:8" x14ac:dyDescent="0.25">
      <c r="B58" s="9" t="s">
        <v>45</v>
      </c>
      <c r="C58" s="95">
        <v>2</v>
      </c>
      <c r="D58" s="9" t="s">
        <v>62</v>
      </c>
      <c r="E58" s="97">
        <f>+E57+E56</f>
        <v>259</v>
      </c>
    </row>
    <row r="59" spans="1:8" x14ac:dyDescent="0.25">
      <c r="E59" s="7"/>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40" workbookViewId="0">
      <selection activeCell="C41" sqref="C4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324" t="s">
        <v>13</v>
      </c>
      <c r="B2" s="324"/>
      <c r="C2" s="324"/>
      <c r="D2" s="324"/>
      <c r="E2" s="324"/>
      <c r="F2" s="324"/>
      <c r="G2" s="324"/>
      <c r="H2" s="324"/>
      <c r="I2" s="324"/>
    </row>
    <row r="3" spans="1:11" ht="15.75" x14ac:dyDescent="0.25">
      <c r="A3" s="324" t="s">
        <v>16</v>
      </c>
      <c r="B3" s="324"/>
      <c r="C3" s="324"/>
      <c r="D3" s="324"/>
      <c r="E3" s="324"/>
      <c r="F3" s="324"/>
      <c r="G3" s="324"/>
      <c r="H3" s="324"/>
      <c r="I3" s="324"/>
    </row>
    <row r="4" spans="1:11" ht="15.75" x14ac:dyDescent="0.25">
      <c r="A4" s="6"/>
      <c r="B4" s="6"/>
      <c r="C4" s="6"/>
      <c r="D4" s="6"/>
      <c r="E4" s="6"/>
      <c r="F4" s="6"/>
      <c r="G4" s="6"/>
      <c r="H4" s="6"/>
      <c r="I4" s="6"/>
    </row>
    <row r="5" spans="1:11" ht="15.75" x14ac:dyDescent="0.25">
      <c r="A5" s="325" t="s">
        <v>51</v>
      </c>
      <c r="B5" s="325"/>
      <c r="C5" s="325"/>
      <c r="D5" s="325"/>
      <c r="E5" s="325"/>
      <c r="F5" s="325"/>
      <c r="G5" s="325"/>
      <c r="H5" s="325"/>
      <c r="I5" s="325"/>
    </row>
    <row r="6" spans="1:11" ht="15.75" x14ac:dyDescent="0.25">
      <c r="A6" s="14"/>
      <c r="B6" s="14"/>
      <c r="C6" s="14"/>
      <c r="D6" s="14"/>
      <c r="E6" s="14"/>
      <c r="F6" s="14"/>
      <c r="G6" s="14"/>
      <c r="H6" s="14"/>
      <c r="I6" s="14"/>
    </row>
    <row r="7" spans="1:11" ht="15.75" customHeight="1" thickBot="1" x14ac:dyDescent="0.3">
      <c r="A7" s="301" t="s">
        <v>37</v>
      </c>
      <c r="B7" s="302"/>
      <c r="C7" s="302"/>
      <c r="D7" s="13"/>
      <c r="E7" s="13"/>
      <c r="F7" s="13"/>
      <c r="G7" s="13"/>
      <c r="H7" s="46"/>
      <c r="I7" s="46"/>
      <c r="J7" s="47"/>
      <c r="K7" s="48"/>
    </row>
    <row r="8" spans="1:11" ht="15.75" customHeight="1" thickBot="1" x14ac:dyDescent="0.3">
      <c r="A8" s="274" t="s">
        <v>0</v>
      </c>
      <c r="B8" s="274" t="s">
        <v>39</v>
      </c>
      <c r="C8" s="285" t="s">
        <v>5</v>
      </c>
      <c r="D8" s="279" t="s">
        <v>2</v>
      </c>
      <c r="E8" s="279" t="s">
        <v>21</v>
      </c>
      <c r="F8" s="279" t="s">
        <v>50</v>
      </c>
      <c r="G8" s="274" t="s">
        <v>3</v>
      </c>
      <c r="H8" s="284" t="s">
        <v>7</v>
      </c>
      <c r="I8" s="285"/>
      <c r="J8" s="286" t="s">
        <v>25</v>
      </c>
      <c r="K8" s="286" t="s">
        <v>26</v>
      </c>
    </row>
    <row r="9" spans="1:11" x14ac:dyDescent="0.25">
      <c r="A9" s="275"/>
      <c r="B9" s="317" t="s">
        <v>4</v>
      </c>
      <c r="C9" s="318" t="s">
        <v>5</v>
      </c>
      <c r="D9" s="280"/>
      <c r="E9" s="280"/>
      <c r="F9" s="280"/>
      <c r="G9" s="282"/>
      <c r="H9" s="308" t="s">
        <v>6</v>
      </c>
      <c r="I9" s="308" t="s">
        <v>17</v>
      </c>
      <c r="J9" s="287"/>
      <c r="K9" s="289"/>
    </row>
    <row r="10" spans="1:11" ht="15.75" thickBot="1" x14ac:dyDescent="0.3">
      <c r="A10" s="276"/>
      <c r="B10" s="316"/>
      <c r="C10" s="319"/>
      <c r="D10" s="281"/>
      <c r="E10" s="281"/>
      <c r="F10" s="281"/>
      <c r="G10" s="283"/>
      <c r="H10" s="290"/>
      <c r="I10" s="309"/>
      <c r="J10" s="288"/>
      <c r="K10" s="290"/>
    </row>
    <row r="11" spans="1:11" ht="29.25" thickBot="1" x14ac:dyDescent="0.3">
      <c r="A11" s="62">
        <v>1</v>
      </c>
      <c r="B11" s="62" t="s">
        <v>40</v>
      </c>
      <c r="C11" s="85" t="s">
        <v>41</v>
      </c>
      <c r="D11" s="62" t="s">
        <v>40</v>
      </c>
      <c r="E11" s="63" t="s">
        <v>92</v>
      </c>
      <c r="F11" s="62">
        <v>2</v>
      </c>
      <c r="G11" s="62" t="s">
        <v>95</v>
      </c>
      <c r="H11" s="62">
        <v>36</v>
      </c>
      <c r="I11" s="62">
        <v>0</v>
      </c>
      <c r="J11" s="91">
        <v>0</v>
      </c>
      <c r="K11" s="81">
        <v>0</v>
      </c>
    </row>
    <row r="12" spans="1:11" ht="29.25" thickBot="1" x14ac:dyDescent="0.3">
      <c r="A12" s="62">
        <v>1</v>
      </c>
      <c r="B12" s="62" t="s">
        <v>40</v>
      </c>
      <c r="C12" s="85" t="s">
        <v>41</v>
      </c>
      <c r="D12" s="62" t="s">
        <v>40</v>
      </c>
      <c r="E12" s="63" t="s">
        <v>93</v>
      </c>
      <c r="F12" s="62">
        <v>2</v>
      </c>
      <c r="G12" s="62" t="s">
        <v>94</v>
      </c>
      <c r="H12" s="62">
        <v>35</v>
      </c>
      <c r="I12" s="62">
        <v>0</v>
      </c>
      <c r="J12" s="91">
        <v>0</v>
      </c>
      <c r="K12" s="81">
        <v>0</v>
      </c>
    </row>
    <row r="13" spans="1:11" ht="29.25" thickBot="1" x14ac:dyDescent="0.3">
      <c r="A13" s="62">
        <v>1</v>
      </c>
      <c r="B13" s="62" t="s">
        <v>40</v>
      </c>
      <c r="C13" s="85" t="s">
        <v>41</v>
      </c>
      <c r="D13" s="62" t="s">
        <v>40</v>
      </c>
      <c r="E13" s="63" t="s">
        <v>118</v>
      </c>
      <c r="F13" s="62">
        <v>2</v>
      </c>
      <c r="G13" s="62" t="s">
        <v>101</v>
      </c>
      <c r="H13" s="62">
        <v>50</v>
      </c>
      <c r="I13" s="62">
        <v>0</v>
      </c>
      <c r="J13" s="91">
        <v>0</v>
      </c>
      <c r="K13" s="81">
        <v>0</v>
      </c>
    </row>
    <row r="14" spans="1:11" ht="15.75" thickBot="1" x14ac:dyDescent="0.3">
      <c r="A14" s="69">
        <f>SUM(A11:A13)</f>
        <v>3</v>
      </c>
      <c r="B14" s="297" t="s">
        <v>90</v>
      </c>
      <c r="C14" s="303"/>
      <c r="D14" s="303"/>
      <c r="E14" s="304"/>
      <c r="F14" s="100">
        <f>SUM(F11:F13)</f>
        <v>6</v>
      </c>
      <c r="G14" s="99"/>
      <c r="H14" s="100">
        <f>SUM(H11:H13)</f>
        <v>121</v>
      </c>
      <c r="I14" s="111">
        <f t="shared" ref="I14:K14" si="0">SUM(I11:I13)</f>
        <v>0</v>
      </c>
      <c r="J14" s="115">
        <f t="shared" si="0"/>
        <v>0</v>
      </c>
      <c r="K14" s="115">
        <f t="shared" si="0"/>
        <v>0</v>
      </c>
    </row>
    <row r="15" spans="1:11" ht="15.75" thickBot="1" x14ac:dyDescent="0.3">
      <c r="A15" s="312" t="s">
        <v>11</v>
      </c>
      <c r="B15" s="306"/>
      <c r="C15" s="306"/>
      <c r="D15" s="306"/>
      <c r="E15" s="306"/>
      <c r="F15" s="306"/>
      <c r="G15" s="306"/>
      <c r="H15" s="56"/>
      <c r="I15" s="44"/>
      <c r="J15" s="98" t="s">
        <v>14</v>
      </c>
      <c r="K15" s="98">
        <f>+K14*1.1</f>
        <v>0</v>
      </c>
    </row>
    <row r="16" spans="1:11" ht="15.75" thickBot="1" x14ac:dyDescent="0.3">
      <c r="A16" s="313" t="s">
        <v>75</v>
      </c>
      <c r="B16" s="314"/>
      <c r="C16" s="314"/>
      <c r="D16" s="314"/>
      <c r="E16" s="314"/>
      <c r="F16" s="314"/>
      <c r="G16" s="314"/>
      <c r="H16" s="45"/>
      <c r="I16" s="45"/>
      <c r="J16" s="305">
        <f>+K15+J14</f>
        <v>0</v>
      </c>
      <c r="K16" s="306"/>
    </row>
    <row r="18" spans="1:11" ht="15.75" customHeight="1" thickBot="1" x14ac:dyDescent="0.3">
      <c r="A18" s="323" t="s">
        <v>111</v>
      </c>
      <c r="B18" s="323"/>
      <c r="C18" s="323"/>
      <c r="D18" s="323"/>
      <c r="E18" s="13"/>
      <c r="F18" s="13"/>
      <c r="G18" s="13"/>
      <c r="H18" s="46"/>
      <c r="I18" s="46"/>
      <c r="J18" s="47"/>
      <c r="K18" s="48"/>
    </row>
    <row r="19" spans="1:11" ht="15.75" thickBot="1" x14ac:dyDescent="0.3">
      <c r="A19" s="274" t="s">
        <v>0</v>
      </c>
      <c r="B19" s="274" t="s">
        <v>4</v>
      </c>
      <c r="C19" s="285" t="s">
        <v>5</v>
      </c>
      <c r="D19" s="279" t="s">
        <v>2</v>
      </c>
      <c r="E19" s="279" t="s">
        <v>21</v>
      </c>
      <c r="F19" s="279" t="s">
        <v>50</v>
      </c>
      <c r="G19" s="274" t="s">
        <v>3</v>
      </c>
      <c r="H19" s="284" t="s">
        <v>7</v>
      </c>
      <c r="I19" s="285"/>
      <c r="J19" s="286" t="s">
        <v>25</v>
      </c>
      <c r="K19" s="286" t="s">
        <v>26</v>
      </c>
    </row>
    <row r="20" spans="1:11" x14ac:dyDescent="0.25">
      <c r="A20" s="275"/>
      <c r="B20" s="317" t="s">
        <v>4</v>
      </c>
      <c r="C20" s="318" t="s">
        <v>5</v>
      </c>
      <c r="D20" s="280"/>
      <c r="E20" s="280"/>
      <c r="F20" s="280"/>
      <c r="G20" s="282"/>
      <c r="H20" s="308" t="s">
        <v>6</v>
      </c>
      <c r="I20" s="308" t="s">
        <v>17</v>
      </c>
      <c r="J20" s="287"/>
      <c r="K20" s="289"/>
    </row>
    <row r="21" spans="1:11" ht="15.75" thickBot="1" x14ac:dyDescent="0.3">
      <c r="A21" s="276"/>
      <c r="B21" s="316"/>
      <c r="C21" s="319"/>
      <c r="D21" s="281"/>
      <c r="E21" s="281"/>
      <c r="F21" s="281"/>
      <c r="G21" s="283"/>
      <c r="H21" s="290"/>
      <c r="I21" s="309"/>
      <c r="J21" s="288"/>
      <c r="K21" s="290"/>
    </row>
    <row r="22" spans="1:11" ht="86.25" thickBot="1" x14ac:dyDescent="0.3">
      <c r="A22" s="62">
        <v>1</v>
      </c>
      <c r="B22" s="62" t="s">
        <v>97</v>
      </c>
      <c r="C22" s="85" t="s">
        <v>98</v>
      </c>
      <c r="D22" s="62" t="s">
        <v>99</v>
      </c>
      <c r="E22" s="63" t="s">
        <v>100</v>
      </c>
      <c r="F22" s="62">
        <v>60</v>
      </c>
      <c r="G22" s="62" t="s">
        <v>101</v>
      </c>
      <c r="H22" s="62">
        <v>41</v>
      </c>
      <c r="I22" s="62">
        <v>0</v>
      </c>
      <c r="J22" s="91">
        <v>250600</v>
      </c>
      <c r="K22" s="81">
        <v>90000</v>
      </c>
    </row>
    <row r="23" spans="1:11" ht="86.25" thickBot="1" x14ac:dyDescent="0.3">
      <c r="A23" s="62">
        <v>1</v>
      </c>
      <c r="B23" s="62" t="s">
        <v>97</v>
      </c>
      <c r="C23" s="85" t="s">
        <v>98</v>
      </c>
      <c r="D23" s="62" t="s">
        <v>99</v>
      </c>
      <c r="E23" s="116" t="s">
        <v>119</v>
      </c>
      <c r="F23" s="62">
        <v>60</v>
      </c>
      <c r="G23" s="62" t="s">
        <v>120</v>
      </c>
      <c r="H23" s="62">
        <v>20</v>
      </c>
      <c r="I23" s="62">
        <v>3</v>
      </c>
      <c r="J23" s="91">
        <v>199070</v>
      </c>
      <c r="K23" s="81">
        <v>90000</v>
      </c>
    </row>
    <row r="24" spans="1:11" ht="15.75" thickBot="1" x14ac:dyDescent="0.3">
      <c r="A24" s="69">
        <f>SUM(A22:A23)</f>
        <v>2</v>
      </c>
      <c r="B24" s="297" t="s">
        <v>96</v>
      </c>
      <c r="C24" s="303"/>
      <c r="D24" s="303"/>
      <c r="E24" s="304"/>
      <c r="F24" s="102">
        <f>SUM(F22:F23)</f>
        <v>120</v>
      </c>
      <c r="G24" s="101"/>
      <c r="H24" s="102">
        <f>SUM(H22:H23)</f>
        <v>61</v>
      </c>
      <c r="I24" s="102">
        <f>SUM(I22:I23)</f>
        <v>3</v>
      </c>
      <c r="J24" s="108">
        <f>SUM(J22:J23)</f>
        <v>449670</v>
      </c>
      <c r="K24" s="82">
        <f>SUM(K22:K23)</f>
        <v>180000</v>
      </c>
    </row>
    <row r="25" spans="1:11" ht="15.75" thickBot="1" x14ac:dyDescent="0.3">
      <c r="A25" s="312" t="s">
        <v>11</v>
      </c>
      <c r="B25" s="306"/>
      <c r="C25" s="306"/>
      <c r="D25" s="306"/>
      <c r="E25" s="306"/>
      <c r="F25" s="306"/>
      <c r="G25" s="306"/>
      <c r="H25" s="56"/>
      <c r="I25" s="44"/>
      <c r="J25" s="103" t="s">
        <v>14</v>
      </c>
      <c r="K25" s="103">
        <f>+K24*1.1</f>
        <v>198000.00000000003</v>
      </c>
    </row>
    <row r="26" spans="1:11" ht="15.75" thickBot="1" x14ac:dyDescent="0.3">
      <c r="A26" s="313" t="s">
        <v>75</v>
      </c>
      <c r="B26" s="314"/>
      <c r="C26" s="314"/>
      <c r="D26" s="314"/>
      <c r="E26" s="314"/>
      <c r="F26" s="314"/>
      <c r="G26" s="314"/>
      <c r="H26" s="45"/>
      <c r="I26" s="45"/>
      <c r="J26" s="305">
        <f>+K25+J24</f>
        <v>647670</v>
      </c>
      <c r="K26" s="306"/>
    </row>
    <row r="28" spans="1:11" ht="15.75" thickBot="1" x14ac:dyDescent="0.3">
      <c r="A28" s="323" t="s">
        <v>81</v>
      </c>
      <c r="B28" s="323"/>
      <c r="C28" s="323"/>
      <c r="D28" s="323"/>
      <c r="E28" s="13"/>
      <c r="F28" s="13"/>
      <c r="G28" s="13"/>
      <c r="H28" s="46"/>
      <c r="I28" s="46"/>
      <c r="J28" s="47"/>
      <c r="K28" s="48"/>
    </row>
    <row r="29" spans="1:11" ht="15.75" thickBot="1" x14ac:dyDescent="0.3">
      <c r="A29" s="274" t="s">
        <v>0</v>
      </c>
      <c r="B29" s="274" t="s">
        <v>4</v>
      </c>
      <c r="C29" s="285" t="s">
        <v>5</v>
      </c>
      <c r="D29" s="279" t="s">
        <v>2</v>
      </c>
      <c r="E29" s="279" t="s">
        <v>21</v>
      </c>
      <c r="F29" s="279" t="s">
        <v>50</v>
      </c>
      <c r="G29" s="274" t="s">
        <v>3</v>
      </c>
      <c r="H29" s="284" t="s">
        <v>7</v>
      </c>
      <c r="I29" s="285"/>
      <c r="J29" s="286" t="s">
        <v>25</v>
      </c>
      <c r="K29" s="286" t="s">
        <v>26</v>
      </c>
    </row>
    <row r="30" spans="1:11" x14ac:dyDescent="0.25">
      <c r="A30" s="275"/>
      <c r="B30" s="317" t="s">
        <v>4</v>
      </c>
      <c r="C30" s="318" t="s">
        <v>5</v>
      </c>
      <c r="D30" s="280"/>
      <c r="E30" s="280"/>
      <c r="F30" s="280"/>
      <c r="G30" s="282"/>
      <c r="H30" s="308" t="s">
        <v>6</v>
      </c>
      <c r="I30" s="308" t="s">
        <v>17</v>
      </c>
      <c r="J30" s="287"/>
      <c r="K30" s="289"/>
    </row>
    <row r="31" spans="1:11" ht="15.75" thickBot="1" x14ac:dyDescent="0.3">
      <c r="A31" s="276"/>
      <c r="B31" s="316"/>
      <c r="C31" s="319"/>
      <c r="D31" s="281"/>
      <c r="E31" s="281"/>
      <c r="F31" s="281"/>
      <c r="G31" s="283"/>
      <c r="H31" s="290"/>
      <c r="I31" s="309"/>
      <c r="J31" s="288"/>
      <c r="K31" s="290"/>
    </row>
    <row r="32" spans="1:11" ht="48" customHeight="1" thickBot="1" x14ac:dyDescent="0.3">
      <c r="A32" s="62">
        <v>1</v>
      </c>
      <c r="B32" s="62" t="s">
        <v>107</v>
      </c>
      <c r="C32" s="85" t="s">
        <v>108</v>
      </c>
      <c r="D32" s="62" t="s">
        <v>84</v>
      </c>
      <c r="E32" s="63" t="s">
        <v>109</v>
      </c>
      <c r="F32" s="62">
        <v>16</v>
      </c>
      <c r="G32" s="62" t="s">
        <v>110</v>
      </c>
      <c r="H32" s="62">
        <v>13</v>
      </c>
      <c r="I32" s="62">
        <v>22</v>
      </c>
      <c r="J32" s="91">
        <v>43050</v>
      </c>
      <c r="K32" s="81">
        <v>60000</v>
      </c>
    </row>
    <row r="33" spans="1:11" ht="15.75" thickBot="1" x14ac:dyDescent="0.3">
      <c r="A33" s="69">
        <f>SUM(A32:A32)</f>
        <v>1</v>
      </c>
      <c r="B33" s="297" t="s">
        <v>96</v>
      </c>
      <c r="C33" s="303"/>
      <c r="D33" s="303"/>
      <c r="E33" s="304"/>
      <c r="F33" s="107">
        <f>+F32</f>
        <v>16</v>
      </c>
      <c r="G33" s="106"/>
      <c r="H33" s="107">
        <f>+H32</f>
        <v>13</v>
      </c>
      <c r="I33" s="107">
        <f>+I32</f>
        <v>22</v>
      </c>
      <c r="J33" s="108">
        <f>+J32</f>
        <v>43050</v>
      </c>
      <c r="K33" s="82">
        <f>+K32</f>
        <v>60000</v>
      </c>
    </row>
    <row r="34" spans="1:11" ht="15.75" thickBot="1" x14ac:dyDescent="0.3">
      <c r="A34" s="312" t="s">
        <v>11</v>
      </c>
      <c r="B34" s="306"/>
      <c r="C34" s="306"/>
      <c r="D34" s="306"/>
      <c r="E34" s="306"/>
      <c r="F34" s="306"/>
      <c r="G34" s="306"/>
      <c r="H34" s="56"/>
      <c r="I34" s="44"/>
      <c r="J34" s="105" t="s">
        <v>14</v>
      </c>
      <c r="K34" s="105">
        <f>+K33*1.1</f>
        <v>66000</v>
      </c>
    </row>
    <row r="35" spans="1:11" ht="15.75" thickBot="1" x14ac:dyDescent="0.3">
      <c r="A35" s="313" t="s">
        <v>75</v>
      </c>
      <c r="B35" s="314"/>
      <c r="C35" s="314"/>
      <c r="D35" s="314"/>
      <c r="E35" s="314"/>
      <c r="F35" s="314"/>
      <c r="G35" s="314"/>
      <c r="H35" s="45"/>
      <c r="I35" s="45"/>
      <c r="J35" s="305">
        <f>+K34+J33</f>
        <v>109050</v>
      </c>
      <c r="K35" s="306"/>
    </row>
    <row r="37" spans="1:11" ht="15.75" thickBot="1" x14ac:dyDescent="0.3">
      <c r="A37" s="323" t="s">
        <v>112</v>
      </c>
      <c r="B37" s="323"/>
      <c r="C37" s="323"/>
      <c r="D37" s="323"/>
      <c r="E37" s="13"/>
      <c r="F37" s="13"/>
      <c r="G37" s="13"/>
      <c r="H37" s="46"/>
      <c r="I37" s="46"/>
      <c r="J37" s="47"/>
      <c r="K37" s="48"/>
    </row>
    <row r="38" spans="1:11" ht="15.75" thickBot="1" x14ac:dyDescent="0.3">
      <c r="A38" s="274" t="s">
        <v>0</v>
      </c>
      <c r="B38" s="274" t="s">
        <v>4</v>
      </c>
      <c r="C38" s="285" t="s">
        <v>5</v>
      </c>
      <c r="D38" s="279" t="s">
        <v>2</v>
      </c>
      <c r="E38" s="279" t="s">
        <v>21</v>
      </c>
      <c r="F38" s="279" t="s">
        <v>50</v>
      </c>
      <c r="G38" s="274" t="s">
        <v>3</v>
      </c>
      <c r="H38" s="284" t="s">
        <v>7</v>
      </c>
      <c r="I38" s="285"/>
      <c r="J38" s="286" t="s">
        <v>25</v>
      </c>
      <c r="K38" s="286" t="s">
        <v>26</v>
      </c>
    </row>
    <row r="39" spans="1:11" x14ac:dyDescent="0.25">
      <c r="A39" s="275"/>
      <c r="B39" s="317" t="s">
        <v>4</v>
      </c>
      <c r="C39" s="318" t="s">
        <v>5</v>
      </c>
      <c r="D39" s="280"/>
      <c r="E39" s="280"/>
      <c r="F39" s="280"/>
      <c r="G39" s="282"/>
      <c r="H39" s="308" t="s">
        <v>6</v>
      </c>
      <c r="I39" s="308" t="s">
        <v>17</v>
      </c>
      <c r="J39" s="287"/>
      <c r="K39" s="289"/>
    </row>
    <row r="40" spans="1:11" ht="15.75" thickBot="1" x14ac:dyDescent="0.3">
      <c r="A40" s="276"/>
      <c r="B40" s="316"/>
      <c r="C40" s="319"/>
      <c r="D40" s="281"/>
      <c r="E40" s="281"/>
      <c r="F40" s="281"/>
      <c r="G40" s="283"/>
      <c r="H40" s="290"/>
      <c r="I40" s="309"/>
      <c r="J40" s="288"/>
      <c r="K40" s="290"/>
    </row>
    <row r="41" spans="1:11" ht="58.5" thickBot="1" x14ac:dyDescent="0.3">
      <c r="A41" s="110">
        <v>1</v>
      </c>
      <c r="B41" s="112" t="s">
        <v>113</v>
      </c>
      <c r="C41" s="113" t="s">
        <v>114</v>
      </c>
      <c r="D41" s="114" t="s">
        <v>115</v>
      </c>
      <c r="E41" s="63" t="s">
        <v>116</v>
      </c>
      <c r="F41" s="62">
        <v>64</v>
      </c>
      <c r="G41" s="62" t="s">
        <v>117</v>
      </c>
      <c r="H41" s="62">
        <v>0</v>
      </c>
      <c r="I41" s="62">
        <v>44</v>
      </c>
      <c r="J41" s="91">
        <v>120000</v>
      </c>
      <c r="K41" s="81">
        <v>132000</v>
      </c>
    </row>
    <row r="42" spans="1:11" ht="15.75" thickBot="1" x14ac:dyDescent="0.3">
      <c r="A42" s="69">
        <f>SUM(A41:A41)</f>
        <v>1</v>
      </c>
      <c r="B42" s="297" t="s">
        <v>96</v>
      </c>
      <c r="C42" s="303"/>
      <c r="D42" s="303"/>
      <c r="E42" s="304"/>
      <c r="F42" s="107">
        <f>+F41</f>
        <v>64</v>
      </c>
      <c r="G42" s="106"/>
      <c r="H42" s="107">
        <f>+H41</f>
        <v>0</v>
      </c>
      <c r="I42" s="107">
        <f>+I41</f>
        <v>44</v>
      </c>
      <c r="J42" s="108">
        <f>+J41</f>
        <v>120000</v>
      </c>
      <c r="K42" s="82">
        <f>+K41</f>
        <v>132000</v>
      </c>
    </row>
    <row r="43" spans="1:11" ht="15.75" thickBot="1" x14ac:dyDescent="0.3">
      <c r="A43" s="312" t="s">
        <v>11</v>
      </c>
      <c r="B43" s="306"/>
      <c r="C43" s="306"/>
      <c r="D43" s="306"/>
      <c r="E43" s="306"/>
      <c r="F43" s="306"/>
      <c r="G43" s="306"/>
      <c r="H43" s="56"/>
      <c r="I43" s="44"/>
      <c r="J43" s="105" t="s">
        <v>14</v>
      </c>
      <c r="K43" s="105">
        <f>+K42*1.1</f>
        <v>145200</v>
      </c>
    </row>
    <row r="44" spans="1:11" ht="15.75" thickBot="1" x14ac:dyDescent="0.3">
      <c r="A44" s="313" t="s">
        <v>75</v>
      </c>
      <c r="B44" s="314"/>
      <c r="C44" s="314"/>
      <c r="D44" s="314"/>
      <c r="E44" s="314"/>
      <c r="F44" s="314"/>
      <c r="G44" s="314"/>
      <c r="H44" s="45"/>
      <c r="I44" s="45"/>
      <c r="J44" s="305">
        <f>+K43+J42</f>
        <v>265200</v>
      </c>
      <c r="K44" s="306"/>
    </row>
    <row r="47" spans="1:11" ht="15.75" thickBot="1" x14ac:dyDescent="0.3">
      <c r="A47" s="323" t="s">
        <v>102</v>
      </c>
      <c r="B47" s="323"/>
      <c r="C47" s="323"/>
      <c r="D47" s="323"/>
      <c r="E47" s="13"/>
      <c r="F47" s="13"/>
      <c r="G47" s="13"/>
      <c r="H47" s="46"/>
      <c r="I47" s="46"/>
      <c r="J47" s="47"/>
      <c r="K47" s="48"/>
    </row>
    <row r="48" spans="1:11" ht="15.75" thickBot="1" x14ac:dyDescent="0.3">
      <c r="A48" s="274" t="s">
        <v>0</v>
      </c>
      <c r="B48" s="274" t="s">
        <v>4</v>
      </c>
      <c r="C48" s="285" t="s">
        <v>5</v>
      </c>
      <c r="D48" s="279" t="s">
        <v>2</v>
      </c>
      <c r="E48" s="279" t="s">
        <v>21</v>
      </c>
      <c r="F48" s="279" t="s">
        <v>50</v>
      </c>
      <c r="G48" s="274" t="s">
        <v>3</v>
      </c>
      <c r="H48" s="284" t="s">
        <v>7</v>
      </c>
      <c r="I48" s="285"/>
      <c r="J48" s="286" t="s">
        <v>25</v>
      </c>
      <c r="K48" s="286" t="s">
        <v>26</v>
      </c>
    </row>
    <row r="49" spans="1:11" x14ac:dyDescent="0.25">
      <c r="A49" s="275"/>
      <c r="B49" s="317" t="s">
        <v>4</v>
      </c>
      <c r="C49" s="318" t="s">
        <v>5</v>
      </c>
      <c r="D49" s="280"/>
      <c r="E49" s="280"/>
      <c r="F49" s="280"/>
      <c r="G49" s="282"/>
      <c r="H49" s="308" t="s">
        <v>6</v>
      </c>
      <c r="I49" s="308" t="s">
        <v>17</v>
      </c>
      <c r="J49" s="287"/>
      <c r="K49" s="289"/>
    </row>
    <row r="50" spans="1:11" ht="15.75" thickBot="1" x14ac:dyDescent="0.3">
      <c r="A50" s="276"/>
      <c r="B50" s="316"/>
      <c r="C50" s="319"/>
      <c r="D50" s="281"/>
      <c r="E50" s="281"/>
      <c r="F50" s="281"/>
      <c r="G50" s="283"/>
      <c r="H50" s="290"/>
      <c r="I50" s="309"/>
      <c r="J50" s="288"/>
      <c r="K50" s="290"/>
    </row>
    <row r="51" spans="1:11" ht="43.5" thickBot="1" x14ac:dyDescent="0.3">
      <c r="A51" s="62">
        <v>1</v>
      </c>
      <c r="B51" s="62" t="s">
        <v>76</v>
      </c>
      <c r="C51" s="85" t="s">
        <v>103</v>
      </c>
      <c r="D51" s="62" t="s">
        <v>104</v>
      </c>
      <c r="E51" s="63" t="s">
        <v>105</v>
      </c>
      <c r="F51" s="62">
        <v>16</v>
      </c>
      <c r="G51" s="62" t="s">
        <v>106</v>
      </c>
      <c r="H51" s="62">
        <v>12</v>
      </c>
      <c r="I51" s="62">
        <v>35</v>
      </c>
      <c r="J51" s="91">
        <v>45000</v>
      </c>
      <c r="K51" s="81">
        <v>37000</v>
      </c>
    </row>
    <row r="52" spans="1:11" ht="15.75" thickBot="1" x14ac:dyDescent="0.3">
      <c r="A52" s="69">
        <f>SUM(A51:A51)</f>
        <v>1</v>
      </c>
      <c r="B52" s="297" t="s">
        <v>96</v>
      </c>
      <c r="C52" s="303"/>
      <c r="D52" s="303"/>
      <c r="E52" s="304"/>
      <c r="F52" s="102">
        <f>+F51</f>
        <v>16</v>
      </c>
      <c r="G52" s="101"/>
      <c r="H52" s="102">
        <f>+H51</f>
        <v>12</v>
      </c>
      <c r="I52" s="102">
        <f>+I51</f>
        <v>35</v>
      </c>
      <c r="J52" s="108">
        <f>+J51</f>
        <v>45000</v>
      </c>
      <c r="K52" s="82">
        <f>+K51</f>
        <v>37000</v>
      </c>
    </row>
    <row r="53" spans="1:11" ht="15.75" thickBot="1" x14ac:dyDescent="0.3">
      <c r="A53" s="312" t="s">
        <v>11</v>
      </c>
      <c r="B53" s="306"/>
      <c r="C53" s="306"/>
      <c r="D53" s="306"/>
      <c r="E53" s="306"/>
      <c r="F53" s="306"/>
      <c r="G53" s="306"/>
      <c r="H53" s="56"/>
      <c r="I53" s="44"/>
      <c r="J53" s="103" t="s">
        <v>14</v>
      </c>
      <c r="K53" s="103">
        <f>+K52*1.1</f>
        <v>40700</v>
      </c>
    </row>
    <row r="54" spans="1:11" ht="15.75" thickBot="1" x14ac:dyDescent="0.3">
      <c r="A54" s="313" t="s">
        <v>75</v>
      </c>
      <c r="B54" s="314"/>
      <c r="C54" s="314"/>
      <c r="D54" s="314"/>
      <c r="E54" s="314"/>
      <c r="F54" s="314"/>
      <c r="G54" s="314"/>
      <c r="H54" s="45"/>
      <c r="I54" s="45"/>
      <c r="J54" s="305">
        <f>+K53+J52</f>
        <v>85700</v>
      </c>
      <c r="K54" s="306"/>
    </row>
    <row r="57" spans="1:11" x14ac:dyDescent="0.25">
      <c r="A57" s="16" t="s">
        <v>15</v>
      </c>
      <c r="B57" s="16"/>
      <c r="C57" s="117">
        <v>5</v>
      </c>
      <c r="D57" s="307" t="s">
        <v>43</v>
      </c>
      <c r="E57" s="307"/>
      <c r="F57" s="307"/>
      <c r="G57" s="307"/>
      <c r="H57" s="307"/>
    </row>
    <row r="58" spans="1:11" x14ac:dyDescent="0.25">
      <c r="A58" s="16" t="s">
        <v>8</v>
      </c>
      <c r="B58" s="16"/>
      <c r="C58" s="117">
        <v>0</v>
      </c>
      <c r="D58" s="104"/>
      <c r="E58" s="104"/>
      <c r="F58" s="104"/>
      <c r="G58" s="104"/>
      <c r="H58" s="104"/>
    </row>
    <row r="59" spans="1:11" x14ac:dyDescent="0.25">
      <c r="A59" s="9" t="s">
        <v>45</v>
      </c>
      <c r="B59" s="7"/>
      <c r="C59" s="117">
        <v>3</v>
      </c>
      <c r="D59" s="310" t="s">
        <v>64</v>
      </c>
      <c r="E59" s="310"/>
      <c r="F59" s="310"/>
      <c r="G59" s="118">
        <f>+J52+J42+J33+J24+J14</f>
        <v>657720</v>
      </c>
      <c r="H59" s="53"/>
    </row>
    <row r="60" spans="1:11" x14ac:dyDescent="0.25">
      <c r="A60" s="326" t="s">
        <v>19</v>
      </c>
      <c r="B60" s="326"/>
      <c r="C60" s="117">
        <v>0</v>
      </c>
      <c r="D60" s="321" t="s">
        <v>44</v>
      </c>
      <c r="E60" s="321"/>
      <c r="F60" s="321"/>
      <c r="G60" s="118">
        <f>+K53+K43+K34+K25+K15</f>
        <v>449900</v>
      </c>
      <c r="H60" s="53"/>
      <c r="K60" s="94" t="s">
        <v>14</v>
      </c>
    </row>
    <row r="61" spans="1:11" x14ac:dyDescent="0.25">
      <c r="A61" s="9" t="s">
        <v>122</v>
      </c>
      <c r="B61" s="7"/>
      <c r="C61" s="117">
        <f>+F52+F42+F33+F24+F14</f>
        <v>222</v>
      </c>
      <c r="G61" s="109"/>
      <c r="H61" s="53"/>
    </row>
    <row r="62" spans="1:11" x14ac:dyDescent="0.25">
      <c r="A62" s="9" t="s">
        <v>9</v>
      </c>
      <c r="B62" s="9"/>
      <c r="C62" s="117">
        <f>+H52+H42+H33+H24+H14</f>
        <v>207</v>
      </c>
      <c r="E62" s="311" t="s">
        <v>47</v>
      </c>
      <c r="F62" s="311"/>
      <c r="G62" s="119">
        <f>+G60+G59</f>
        <v>1107620</v>
      </c>
      <c r="H62" s="53"/>
    </row>
    <row r="63" spans="1:11" x14ac:dyDescent="0.25">
      <c r="A63" s="9" t="s">
        <v>121</v>
      </c>
      <c r="B63" s="89"/>
      <c r="C63" s="117">
        <f>+I52+I42+I33+I24+I14</f>
        <v>104</v>
      </c>
      <c r="F63" s="30"/>
      <c r="G63" s="7"/>
      <c r="H63" s="53"/>
    </row>
    <row r="64" spans="1:11" x14ac:dyDescent="0.25">
      <c r="B64" s="18" t="s">
        <v>20</v>
      </c>
      <c r="C64" s="38">
        <f>+C63+C62</f>
        <v>311</v>
      </c>
    </row>
    <row r="68" spans="2:5" x14ac:dyDescent="0.25">
      <c r="C68" s="71" t="s">
        <v>63</v>
      </c>
      <c r="D68" s="70"/>
    </row>
    <row r="70" spans="2:5" x14ac:dyDescent="0.25">
      <c r="B70" s="16" t="s">
        <v>15</v>
      </c>
      <c r="C70" s="95">
        <v>5</v>
      </c>
      <c r="D70" s="9" t="s">
        <v>22</v>
      </c>
      <c r="E70" s="96">
        <v>207</v>
      </c>
    </row>
    <row r="71" spans="2:5" x14ac:dyDescent="0.25">
      <c r="B71" s="16" t="s">
        <v>8</v>
      </c>
      <c r="C71" s="95">
        <v>0</v>
      </c>
      <c r="D71" s="9" t="s">
        <v>61</v>
      </c>
      <c r="E71" s="96">
        <v>104</v>
      </c>
    </row>
    <row r="72" spans="2:5" x14ac:dyDescent="0.25">
      <c r="B72" s="9" t="s">
        <v>45</v>
      </c>
      <c r="C72" s="95">
        <v>3</v>
      </c>
      <c r="D72" s="9" t="s">
        <v>62</v>
      </c>
      <c r="E72" s="97">
        <v>311</v>
      </c>
    </row>
    <row r="73" spans="2:5" x14ac:dyDescent="0.25">
      <c r="B73" s="16" t="s">
        <v>19</v>
      </c>
      <c r="C73" s="15">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37" workbookViewId="0">
      <selection activeCell="E61" sqref="E6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324" t="s">
        <v>13</v>
      </c>
      <c r="B1" s="324"/>
      <c r="C1" s="324"/>
      <c r="D1" s="324"/>
      <c r="E1" s="324"/>
      <c r="F1" s="324"/>
      <c r="G1" s="324"/>
      <c r="H1" s="324"/>
      <c r="I1" s="324"/>
    </row>
    <row r="2" spans="1:11" ht="15.75" x14ac:dyDescent="0.25">
      <c r="A2" s="324" t="s">
        <v>16</v>
      </c>
      <c r="B2" s="324"/>
      <c r="C2" s="324"/>
      <c r="D2" s="324"/>
      <c r="E2" s="324"/>
      <c r="F2" s="324"/>
      <c r="G2" s="324"/>
      <c r="H2" s="324"/>
      <c r="I2" s="324"/>
    </row>
    <row r="3" spans="1:11" ht="15.75" x14ac:dyDescent="0.25">
      <c r="A3" s="6"/>
      <c r="B3" s="6"/>
      <c r="C3" s="6"/>
      <c r="D3" s="6"/>
      <c r="E3" s="6"/>
      <c r="F3" s="6"/>
      <c r="G3" s="6"/>
      <c r="H3" s="6"/>
      <c r="I3" s="6"/>
    </row>
    <row r="4" spans="1:11" ht="15.75" x14ac:dyDescent="0.25">
      <c r="A4" s="325" t="s">
        <v>52</v>
      </c>
      <c r="B4" s="325"/>
      <c r="C4" s="325"/>
      <c r="D4" s="325"/>
      <c r="E4" s="325"/>
      <c r="F4" s="325"/>
      <c r="G4" s="325"/>
      <c r="H4" s="325"/>
      <c r="I4" s="325"/>
    </row>
    <row r="5" spans="1:11" x14ac:dyDescent="0.25">
      <c r="A5" s="1"/>
      <c r="B5" s="1"/>
      <c r="C5" s="1"/>
      <c r="D5" s="1"/>
      <c r="E5" s="1"/>
      <c r="F5" s="1"/>
      <c r="G5" s="1"/>
      <c r="H5" s="1"/>
      <c r="I5" s="1"/>
    </row>
    <row r="6" spans="1:11" ht="15.75" thickBot="1" x14ac:dyDescent="0.3">
      <c r="A6" s="354" t="s">
        <v>129</v>
      </c>
      <c r="B6" s="355"/>
      <c r="C6" s="355"/>
      <c r="D6" s="120"/>
      <c r="E6" s="120"/>
      <c r="F6" s="120"/>
      <c r="G6" s="120"/>
      <c r="H6" s="121"/>
      <c r="I6" s="121"/>
      <c r="J6" s="122"/>
      <c r="K6" s="123"/>
    </row>
    <row r="7" spans="1:11" ht="15.75" thickBot="1" x14ac:dyDescent="0.3">
      <c r="A7" s="328" t="s">
        <v>0</v>
      </c>
      <c r="B7" s="328" t="s">
        <v>39</v>
      </c>
      <c r="C7" s="333" t="s">
        <v>5</v>
      </c>
      <c r="D7" s="328" t="s">
        <v>2</v>
      </c>
      <c r="E7" s="328" t="s">
        <v>21</v>
      </c>
      <c r="F7" s="328" t="s">
        <v>50</v>
      </c>
      <c r="G7" s="328" t="s">
        <v>3</v>
      </c>
      <c r="H7" s="346" t="s">
        <v>7</v>
      </c>
      <c r="I7" s="333"/>
      <c r="J7" s="347" t="s">
        <v>25</v>
      </c>
      <c r="K7" s="347" t="s">
        <v>26</v>
      </c>
    </row>
    <row r="8" spans="1:11" x14ac:dyDescent="0.25">
      <c r="A8" s="329"/>
      <c r="B8" s="331" t="s">
        <v>4</v>
      </c>
      <c r="C8" s="334" t="s">
        <v>5</v>
      </c>
      <c r="D8" s="331"/>
      <c r="E8" s="331"/>
      <c r="F8" s="331"/>
      <c r="G8" s="344"/>
      <c r="H8" s="347" t="s">
        <v>6</v>
      </c>
      <c r="I8" s="347" t="s">
        <v>17</v>
      </c>
      <c r="J8" s="348"/>
      <c r="K8" s="350"/>
    </row>
    <row r="9" spans="1:11" ht="15.75" thickBot="1" x14ac:dyDescent="0.3">
      <c r="A9" s="330"/>
      <c r="B9" s="332"/>
      <c r="C9" s="335"/>
      <c r="D9" s="332"/>
      <c r="E9" s="332"/>
      <c r="F9" s="332"/>
      <c r="G9" s="345"/>
      <c r="H9" s="351"/>
      <c r="I9" s="352"/>
      <c r="J9" s="349"/>
      <c r="K9" s="351"/>
    </row>
    <row r="10" spans="1:11" ht="66.75" customHeight="1" thickBot="1" x14ac:dyDescent="0.3">
      <c r="A10" s="131">
        <v>1</v>
      </c>
      <c r="B10" s="131" t="s">
        <v>126</v>
      </c>
      <c r="C10" s="130" t="s">
        <v>127</v>
      </c>
      <c r="D10" s="131" t="s">
        <v>126</v>
      </c>
      <c r="E10" s="132" t="s">
        <v>118</v>
      </c>
      <c r="F10" s="131">
        <v>2</v>
      </c>
      <c r="G10" s="131" t="s">
        <v>120</v>
      </c>
      <c r="H10" s="131">
        <v>22</v>
      </c>
      <c r="I10" s="131">
        <v>0</v>
      </c>
      <c r="J10" s="91">
        <v>0</v>
      </c>
      <c r="K10" s="91">
        <v>0</v>
      </c>
    </row>
    <row r="11" spans="1:11" ht="18" customHeight="1" thickBot="1" x14ac:dyDescent="0.3">
      <c r="A11" s="137">
        <f>SUM(A10:A10)</f>
        <v>1</v>
      </c>
      <c r="B11" s="336" t="s">
        <v>90</v>
      </c>
      <c r="C11" s="337"/>
      <c r="D11" s="337"/>
      <c r="E11" s="338"/>
      <c r="F11" s="147">
        <f>SUM(F10:F10)</f>
        <v>2</v>
      </c>
      <c r="G11" s="146"/>
      <c r="H11" s="147">
        <f>SUM(H10:H10)</f>
        <v>22</v>
      </c>
      <c r="I11" s="147">
        <f>SUM(I10:I10)</f>
        <v>0</v>
      </c>
      <c r="J11" s="115">
        <f>SUM(J10:J10)</f>
        <v>0</v>
      </c>
      <c r="K11" s="115">
        <f>SUM(K10:K10)</f>
        <v>0</v>
      </c>
    </row>
    <row r="12" spans="1:11" ht="17.25" customHeight="1" thickBot="1" x14ac:dyDescent="0.3">
      <c r="A12" s="339" t="s">
        <v>11</v>
      </c>
      <c r="B12" s="340"/>
      <c r="C12" s="340"/>
      <c r="D12" s="340"/>
      <c r="E12" s="340"/>
      <c r="F12" s="340"/>
      <c r="G12" s="340"/>
      <c r="H12" s="138"/>
      <c r="I12" s="139"/>
      <c r="J12" s="148" t="s">
        <v>14</v>
      </c>
      <c r="K12" s="148">
        <f>+K11*1.1</f>
        <v>0</v>
      </c>
    </row>
    <row r="13" spans="1:11" ht="18.75" customHeight="1" thickBot="1" x14ac:dyDescent="0.3">
      <c r="A13" s="341" t="s">
        <v>75</v>
      </c>
      <c r="B13" s="342"/>
      <c r="C13" s="342"/>
      <c r="D13" s="342"/>
      <c r="E13" s="342"/>
      <c r="F13" s="342"/>
      <c r="G13" s="342"/>
      <c r="H13" s="140"/>
      <c r="I13" s="140"/>
      <c r="J13" s="343">
        <f>+K12+J11</f>
        <v>0</v>
      </c>
      <c r="K13" s="340"/>
    </row>
    <row r="14" spans="1:11" x14ac:dyDescent="0.25">
      <c r="A14" s="124"/>
      <c r="B14" s="124"/>
      <c r="C14" s="124"/>
      <c r="D14" s="124"/>
      <c r="E14" s="124"/>
      <c r="F14" s="124"/>
      <c r="G14" s="124"/>
      <c r="H14" s="124"/>
      <c r="I14" s="124"/>
      <c r="J14" s="124"/>
      <c r="K14" s="124"/>
    </row>
    <row r="15" spans="1:11" ht="15.75" thickBot="1" x14ac:dyDescent="0.3">
      <c r="A15" s="327" t="s">
        <v>81</v>
      </c>
      <c r="B15" s="327"/>
      <c r="C15" s="327"/>
      <c r="D15" s="327"/>
      <c r="E15" s="133"/>
      <c r="F15" s="133"/>
      <c r="G15" s="133"/>
      <c r="H15" s="134"/>
      <c r="I15" s="134"/>
      <c r="J15" s="135"/>
      <c r="K15" s="136"/>
    </row>
    <row r="16" spans="1:11" ht="15.75" thickBot="1" x14ac:dyDescent="0.3">
      <c r="A16" s="328" t="s">
        <v>0</v>
      </c>
      <c r="B16" s="328" t="s">
        <v>4</v>
      </c>
      <c r="C16" s="333" t="s">
        <v>5</v>
      </c>
      <c r="D16" s="328" t="s">
        <v>2</v>
      </c>
      <c r="E16" s="328" t="s">
        <v>21</v>
      </c>
      <c r="F16" s="328" t="s">
        <v>50</v>
      </c>
      <c r="G16" s="328" t="s">
        <v>3</v>
      </c>
      <c r="H16" s="346" t="s">
        <v>7</v>
      </c>
      <c r="I16" s="333"/>
      <c r="J16" s="347" t="s">
        <v>25</v>
      </c>
      <c r="K16" s="347" t="s">
        <v>26</v>
      </c>
    </row>
    <row r="17" spans="1:11" x14ac:dyDescent="0.25">
      <c r="A17" s="329"/>
      <c r="B17" s="331" t="s">
        <v>4</v>
      </c>
      <c r="C17" s="334" t="s">
        <v>5</v>
      </c>
      <c r="D17" s="331"/>
      <c r="E17" s="331"/>
      <c r="F17" s="331"/>
      <c r="G17" s="344"/>
      <c r="H17" s="347" t="s">
        <v>6</v>
      </c>
      <c r="I17" s="347" t="s">
        <v>17</v>
      </c>
      <c r="J17" s="348"/>
      <c r="K17" s="350"/>
    </row>
    <row r="18" spans="1:11" ht="15.75" thickBot="1" x14ac:dyDescent="0.3">
      <c r="A18" s="330"/>
      <c r="B18" s="332"/>
      <c r="C18" s="335"/>
      <c r="D18" s="332"/>
      <c r="E18" s="332"/>
      <c r="F18" s="332"/>
      <c r="G18" s="345"/>
      <c r="H18" s="351"/>
      <c r="I18" s="352"/>
      <c r="J18" s="349"/>
      <c r="K18" s="351"/>
    </row>
    <row r="19" spans="1:11" ht="86.25" thickBot="1" x14ac:dyDescent="0.3">
      <c r="A19" s="131">
        <v>1</v>
      </c>
      <c r="B19" s="62" t="s">
        <v>123</v>
      </c>
      <c r="C19" s="130" t="s">
        <v>146</v>
      </c>
      <c r="D19" s="131" t="s">
        <v>84</v>
      </c>
      <c r="E19" s="132" t="s">
        <v>124</v>
      </c>
      <c r="F19" s="131">
        <v>40</v>
      </c>
      <c r="G19" s="131" t="s">
        <v>125</v>
      </c>
      <c r="H19" s="131">
        <v>22</v>
      </c>
      <c r="I19" s="131">
        <v>0</v>
      </c>
      <c r="J19" s="91">
        <v>143424.95000000001</v>
      </c>
      <c r="K19" s="91">
        <v>77400</v>
      </c>
    </row>
    <row r="20" spans="1:11" ht="15.75" thickBot="1" x14ac:dyDescent="0.3">
      <c r="A20" s="137">
        <f>SUM(A19:A19)</f>
        <v>1</v>
      </c>
      <c r="B20" s="336" t="s">
        <v>96</v>
      </c>
      <c r="C20" s="337"/>
      <c r="D20" s="337"/>
      <c r="E20" s="338"/>
      <c r="F20" s="113">
        <f>SUM(F19:F19)</f>
        <v>40</v>
      </c>
      <c r="G20" s="114"/>
      <c r="H20" s="113">
        <f>SUM(H19:H19)</f>
        <v>22</v>
      </c>
      <c r="I20" s="113">
        <f>SUM(I19:I19)</f>
        <v>0</v>
      </c>
      <c r="J20" s="143">
        <f>SUM(J19:J19)</f>
        <v>143424.95000000001</v>
      </c>
      <c r="K20" s="115">
        <f>SUM(K19:K19)</f>
        <v>77400</v>
      </c>
    </row>
    <row r="21" spans="1:11" ht="15.75" thickBot="1" x14ac:dyDescent="0.3">
      <c r="A21" s="339" t="s">
        <v>11</v>
      </c>
      <c r="B21" s="340"/>
      <c r="C21" s="340"/>
      <c r="D21" s="340"/>
      <c r="E21" s="340"/>
      <c r="F21" s="340"/>
      <c r="G21" s="340"/>
      <c r="H21" s="138"/>
      <c r="I21" s="139"/>
      <c r="J21" s="144" t="s">
        <v>14</v>
      </c>
      <c r="K21" s="144">
        <f>+K20*1.1</f>
        <v>85140</v>
      </c>
    </row>
    <row r="22" spans="1:11" ht="15.75" thickBot="1" x14ac:dyDescent="0.3">
      <c r="A22" s="341" t="s">
        <v>75</v>
      </c>
      <c r="B22" s="342"/>
      <c r="C22" s="342"/>
      <c r="D22" s="342"/>
      <c r="E22" s="342"/>
      <c r="F22" s="342"/>
      <c r="G22" s="342"/>
      <c r="H22" s="140"/>
      <c r="I22" s="140"/>
      <c r="J22" s="343">
        <f>+K21+J20</f>
        <v>228564.95</v>
      </c>
      <c r="K22" s="340"/>
    </row>
    <row r="23" spans="1:11" x14ac:dyDescent="0.25">
      <c r="A23" s="157"/>
      <c r="B23" s="158"/>
      <c r="C23" s="158"/>
      <c r="D23" s="158"/>
      <c r="E23" s="158"/>
      <c r="F23" s="158"/>
      <c r="G23" s="158"/>
      <c r="H23" s="134"/>
      <c r="I23" s="134"/>
      <c r="J23" s="159"/>
      <c r="K23" s="160"/>
    </row>
    <row r="24" spans="1:11" ht="15.75" thickBot="1" x14ac:dyDescent="0.3">
      <c r="A24" s="327" t="s">
        <v>112</v>
      </c>
      <c r="B24" s="327"/>
      <c r="C24" s="327"/>
      <c r="D24" s="327"/>
      <c r="E24" s="133"/>
      <c r="F24" s="133"/>
      <c r="G24" s="133"/>
      <c r="H24" s="134"/>
      <c r="I24" s="134"/>
      <c r="J24" s="135"/>
      <c r="K24" s="136"/>
    </row>
    <row r="25" spans="1:11" ht="15.75" thickBot="1" x14ac:dyDescent="0.3">
      <c r="A25" s="328" t="s">
        <v>0</v>
      </c>
      <c r="B25" s="328" t="s">
        <v>4</v>
      </c>
      <c r="C25" s="333" t="s">
        <v>5</v>
      </c>
      <c r="D25" s="328" t="s">
        <v>2</v>
      </c>
      <c r="E25" s="328" t="s">
        <v>21</v>
      </c>
      <c r="F25" s="328" t="s">
        <v>50</v>
      </c>
      <c r="G25" s="328" t="s">
        <v>3</v>
      </c>
      <c r="H25" s="346" t="s">
        <v>7</v>
      </c>
      <c r="I25" s="333"/>
      <c r="J25" s="347" t="s">
        <v>25</v>
      </c>
      <c r="K25" s="347" t="s">
        <v>26</v>
      </c>
    </row>
    <row r="26" spans="1:11" x14ac:dyDescent="0.25">
      <c r="A26" s="329"/>
      <c r="B26" s="331" t="s">
        <v>4</v>
      </c>
      <c r="C26" s="334" t="s">
        <v>5</v>
      </c>
      <c r="D26" s="331"/>
      <c r="E26" s="331"/>
      <c r="F26" s="331"/>
      <c r="G26" s="344"/>
      <c r="H26" s="347" t="s">
        <v>6</v>
      </c>
      <c r="I26" s="347" t="s">
        <v>17</v>
      </c>
      <c r="J26" s="348"/>
      <c r="K26" s="350"/>
    </row>
    <row r="27" spans="1:11" ht="15.75" thickBot="1" x14ac:dyDescent="0.3">
      <c r="A27" s="330"/>
      <c r="B27" s="332"/>
      <c r="C27" s="335"/>
      <c r="D27" s="332"/>
      <c r="E27" s="332"/>
      <c r="F27" s="332"/>
      <c r="G27" s="345"/>
      <c r="H27" s="351"/>
      <c r="I27" s="352"/>
      <c r="J27" s="349"/>
      <c r="K27" s="351"/>
    </row>
    <row r="28" spans="1:11" ht="39.75" customHeight="1" thickBot="1" x14ac:dyDescent="0.3">
      <c r="A28" s="131">
        <v>1</v>
      </c>
      <c r="B28" s="131" t="s">
        <v>133</v>
      </c>
      <c r="C28" s="91" t="s">
        <v>140</v>
      </c>
      <c r="D28" s="91" t="s">
        <v>134</v>
      </c>
      <c r="E28" s="131" t="s">
        <v>135</v>
      </c>
      <c r="F28" s="131">
        <v>2</v>
      </c>
      <c r="G28" s="91" t="s">
        <v>136</v>
      </c>
      <c r="H28" s="131">
        <v>34</v>
      </c>
      <c r="I28" s="131">
        <v>0</v>
      </c>
      <c r="J28" s="91">
        <v>0</v>
      </c>
      <c r="K28" s="91">
        <v>0</v>
      </c>
    </row>
    <row r="29" spans="1:11" ht="48" customHeight="1" thickBot="1" x14ac:dyDescent="0.3">
      <c r="A29" s="131">
        <v>1</v>
      </c>
      <c r="B29" s="131" t="s">
        <v>139</v>
      </c>
      <c r="C29" s="91" t="s">
        <v>137</v>
      </c>
      <c r="D29" s="91" t="s">
        <v>134</v>
      </c>
      <c r="E29" s="131" t="s">
        <v>138</v>
      </c>
      <c r="F29" s="131">
        <v>8</v>
      </c>
      <c r="G29" s="91" t="s">
        <v>136</v>
      </c>
      <c r="H29" s="131">
        <v>34</v>
      </c>
      <c r="I29" s="131">
        <v>19</v>
      </c>
      <c r="J29" s="91">
        <v>116536.8</v>
      </c>
      <c r="K29" s="91">
        <v>0</v>
      </c>
    </row>
    <row r="30" spans="1:11" ht="15" customHeight="1" thickBot="1" x14ac:dyDescent="0.3">
      <c r="A30" s="137">
        <f>+A29+A28</f>
        <v>2</v>
      </c>
      <c r="B30" s="336" t="s">
        <v>96</v>
      </c>
      <c r="C30" s="337"/>
      <c r="D30" s="337"/>
      <c r="E30" s="338"/>
      <c r="F30" s="142">
        <f>+F29+F28</f>
        <v>10</v>
      </c>
      <c r="G30" s="141"/>
      <c r="H30" s="142">
        <f>+H29+H28</f>
        <v>68</v>
      </c>
      <c r="I30" s="142">
        <f>+I29+I28</f>
        <v>19</v>
      </c>
      <c r="J30" s="143">
        <f>+J28+J29</f>
        <v>116536.8</v>
      </c>
      <c r="K30" s="115">
        <f>SUM(K28:K29)</f>
        <v>0</v>
      </c>
    </row>
    <row r="31" spans="1:11" ht="15.75" thickBot="1" x14ac:dyDescent="0.3">
      <c r="A31" s="339" t="s">
        <v>11</v>
      </c>
      <c r="B31" s="340"/>
      <c r="C31" s="340"/>
      <c r="D31" s="340"/>
      <c r="E31" s="340"/>
      <c r="F31" s="340"/>
      <c r="G31" s="340"/>
      <c r="H31" s="138"/>
      <c r="I31" s="139"/>
      <c r="J31" s="145" t="s">
        <v>14</v>
      </c>
      <c r="K31" s="145">
        <f>+K30*1.1</f>
        <v>0</v>
      </c>
    </row>
    <row r="32" spans="1:11" ht="15.75" thickBot="1" x14ac:dyDescent="0.3">
      <c r="A32" s="341" t="s">
        <v>75</v>
      </c>
      <c r="B32" s="342"/>
      <c r="C32" s="342"/>
      <c r="D32" s="342"/>
      <c r="E32" s="342"/>
      <c r="F32" s="342"/>
      <c r="G32" s="342"/>
      <c r="H32" s="140"/>
      <c r="I32" s="140"/>
      <c r="J32" s="343">
        <f>+K31+J30</f>
        <v>116536.8</v>
      </c>
      <c r="K32" s="340"/>
    </row>
    <row r="33" spans="1:12" x14ac:dyDescent="0.25">
      <c r="A33" s="124"/>
      <c r="B33" s="124"/>
      <c r="C33" s="124"/>
      <c r="D33" s="124"/>
      <c r="E33" s="124"/>
      <c r="F33" s="124"/>
      <c r="G33" s="124"/>
      <c r="H33" s="124"/>
      <c r="I33" s="124"/>
      <c r="J33" s="124"/>
      <c r="K33" s="124"/>
    </row>
    <row r="34" spans="1:12" x14ac:dyDescent="0.25">
      <c r="A34" s="149"/>
      <c r="B34" s="150"/>
      <c r="C34" s="150"/>
      <c r="D34" s="150"/>
      <c r="E34" s="150"/>
      <c r="F34" s="150"/>
      <c r="G34" s="150"/>
      <c r="H34" s="121"/>
      <c r="I34" s="121"/>
      <c r="J34" s="151"/>
      <c r="K34" s="152"/>
    </row>
    <row r="35" spans="1:12" ht="15.75" thickBot="1" x14ac:dyDescent="0.3">
      <c r="A35" s="327" t="s">
        <v>143</v>
      </c>
      <c r="B35" s="327"/>
      <c r="C35" s="327"/>
      <c r="D35" s="327"/>
      <c r="E35" s="120"/>
      <c r="F35" s="120"/>
      <c r="G35" s="120"/>
      <c r="H35" s="121"/>
      <c r="I35" s="121"/>
      <c r="J35" s="122"/>
      <c r="K35" s="123"/>
    </row>
    <row r="36" spans="1:12" ht="15.75" thickBot="1" x14ac:dyDescent="0.3">
      <c r="A36" s="328" t="s">
        <v>0</v>
      </c>
      <c r="B36" s="328" t="s">
        <v>4</v>
      </c>
      <c r="C36" s="333" t="s">
        <v>5</v>
      </c>
      <c r="D36" s="328" t="s">
        <v>2</v>
      </c>
      <c r="E36" s="328" t="s">
        <v>21</v>
      </c>
      <c r="F36" s="328" t="s">
        <v>50</v>
      </c>
      <c r="G36" s="328" t="s">
        <v>3</v>
      </c>
      <c r="H36" s="346" t="s">
        <v>7</v>
      </c>
      <c r="I36" s="333"/>
      <c r="J36" s="347" t="s">
        <v>25</v>
      </c>
      <c r="K36" s="347" t="s">
        <v>26</v>
      </c>
    </row>
    <row r="37" spans="1:12" x14ac:dyDescent="0.25">
      <c r="A37" s="329"/>
      <c r="B37" s="331" t="s">
        <v>4</v>
      </c>
      <c r="C37" s="334" t="s">
        <v>5</v>
      </c>
      <c r="D37" s="331"/>
      <c r="E37" s="331"/>
      <c r="F37" s="331"/>
      <c r="G37" s="344"/>
      <c r="H37" s="347" t="s">
        <v>6</v>
      </c>
      <c r="I37" s="347" t="s">
        <v>17</v>
      </c>
      <c r="J37" s="348"/>
      <c r="K37" s="350"/>
    </row>
    <row r="38" spans="1:12" ht="15.75" thickBot="1" x14ac:dyDescent="0.3">
      <c r="A38" s="330"/>
      <c r="B38" s="332"/>
      <c r="C38" s="335"/>
      <c r="D38" s="332"/>
      <c r="E38" s="332"/>
      <c r="F38" s="332"/>
      <c r="G38" s="345"/>
      <c r="H38" s="351"/>
      <c r="I38" s="352"/>
      <c r="J38" s="349"/>
      <c r="K38" s="351"/>
    </row>
    <row r="39" spans="1:12" ht="39.75" customHeight="1" thickBot="1" x14ac:dyDescent="0.3">
      <c r="A39" s="131">
        <v>1</v>
      </c>
      <c r="B39" s="131" t="s">
        <v>70</v>
      </c>
      <c r="C39" s="131" t="s">
        <v>144</v>
      </c>
      <c r="D39" s="131" t="s">
        <v>70</v>
      </c>
      <c r="E39" s="132" t="s">
        <v>130</v>
      </c>
      <c r="F39" s="131">
        <v>3</v>
      </c>
      <c r="G39" s="131" t="s">
        <v>131</v>
      </c>
      <c r="H39" s="131">
        <v>150</v>
      </c>
      <c r="I39" s="131">
        <v>0</v>
      </c>
      <c r="J39" s="155">
        <v>0</v>
      </c>
      <c r="K39" s="155">
        <v>0</v>
      </c>
      <c r="L39" s="154"/>
    </row>
    <row r="40" spans="1:12" ht="35.25" customHeight="1" thickBot="1" x14ac:dyDescent="0.3">
      <c r="A40" s="131">
        <v>1</v>
      </c>
      <c r="B40" s="131" t="s">
        <v>70</v>
      </c>
      <c r="C40" s="131" t="s">
        <v>145</v>
      </c>
      <c r="D40" s="131" t="s">
        <v>70</v>
      </c>
      <c r="E40" s="156" t="s">
        <v>148</v>
      </c>
      <c r="F40" s="131">
        <v>28</v>
      </c>
      <c r="G40" s="131" t="s">
        <v>131</v>
      </c>
      <c r="H40" s="131">
        <v>29</v>
      </c>
      <c r="I40" s="131">
        <v>0</v>
      </c>
      <c r="J40" s="155">
        <v>63000.67</v>
      </c>
      <c r="K40" s="155">
        <v>80400</v>
      </c>
      <c r="L40" s="154"/>
    </row>
    <row r="41" spans="1:12" ht="15.75" thickBot="1" x14ac:dyDescent="0.3">
      <c r="A41" s="137">
        <f>SUM(A39:A40)</f>
        <v>2</v>
      </c>
      <c r="B41" s="336" t="s">
        <v>96</v>
      </c>
      <c r="C41" s="337"/>
      <c r="D41" s="337"/>
      <c r="E41" s="338"/>
      <c r="F41" s="142">
        <f>SUM(F39:F40)</f>
        <v>31</v>
      </c>
      <c r="G41" s="141"/>
      <c r="H41" s="142">
        <f>SUM(H39:H40)</f>
        <v>179</v>
      </c>
      <c r="I41" s="142">
        <f>+I39</f>
        <v>0</v>
      </c>
      <c r="J41" s="143">
        <f>SUM(J39:J40)</f>
        <v>63000.67</v>
      </c>
      <c r="K41" s="115">
        <f>SUM(K39:K40)</f>
        <v>80400</v>
      </c>
      <c r="L41" s="154"/>
    </row>
    <row r="42" spans="1:12" ht="15.75" thickBot="1" x14ac:dyDescent="0.3">
      <c r="A42" s="339" t="s">
        <v>11</v>
      </c>
      <c r="B42" s="340"/>
      <c r="C42" s="340"/>
      <c r="D42" s="340"/>
      <c r="E42" s="340"/>
      <c r="F42" s="340"/>
      <c r="G42" s="340"/>
      <c r="H42" s="138"/>
      <c r="I42" s="139"/>
      <c r="J42" s="145" t="s">
        <v>14</v>
      </c>
      <c r="K42" s="145">
        <f>+K41*1.1</f>
        <v>88440</v>
      </c>
      <c r="L42" s="154"/>
    </row>
    <row r="43" spans="1:12" ht="15.75" thickBot="1" x14ac:dyDescent="0.3">
      <c r="A43" s="341" t="s">
        <v>75</v>
      </c>
      <c r="B43" s="342"/>
      <c r="C43" s="342"/>
      <c r="D43" s="342"/>
      <c r="E43" s="342"/>
      <c r="F43" s="342"/>
      <c r="G43" s="342"/>
      <c r="H43" s="140"/>
      <c r="I43" s="140"/>
      <c r="J43" s="343">
        <f>+K42+J41</f>
        <v>151440.66999999998</v>
      </c>
      <c r="K43" s="340"/>
      <c r="L43" s="154"/>
    </row>
    <row r="44" spans="1:12" x14ac:dyDescent="0.25">
      <c r="A44" s="157"/>
      <c r="B44" s="158"/>
      <c r="C44" s="158"/>
      <c r="D44" s="158"/>
      <c r="E44" s="158"/>
      <c r="F44" s="158"/>
      <c r="G44" s="158"/>
      <c r="H44" s="134"/>
      <c r="I44" s="134"/>
      <c r="J44" s="159"/>
      <c r="K44" s="160"/>
      <c r="L44" s="154"/>
    </row>
    <row r="45" spans="1:12" x14ac:dyDescent="0.25">
      <c r="A45" s="157"/>
      <c r="B45" s="158"/>
      <c r="C45" s="158"/>
      <c r="D45" s="158"/>
      <c r="E45" s="158"/>
      <c r="F45" s="158"/>
      <c r="G45" s="158"/>
      <c r="H45" s="134"/>
      <c r="I45" s="134"/>
      <c r="J45" s="159"/>
      <c r="K45" s="160"/>
      <c r="L45" s="154"/>
    </row>
    <row r="46" spans="1:12" ht="30" customHeight="1" x14ac:dyDescent="0.3">
      <c r="A46" s="153" t="s">
        <v>128</v>
      </c>
      <c r="B46" s="356" t="s">
        <v>132</v>
      </c>
      <c r="C46" s="356"/>
      <c r="D46" s="356"/>
      <c r="E46" s="356"/>
      <c r="F46" s="356"/>
      <c r="G46" s="356"/>
      <c r="H46" s="356"/>
      <c r="I46" s="134"/>
      <c r="J46" s="159"/>
      <c r="K46" s="160"/>
      <c r="L46" s="154"/>
    </row>
    <row r="47" spans="1:12" x14ac:dyDescent="0.25">
      <c r="A47" s="157"/>
      <c r="B47" s="158"/>
      <c r="C47" s="158"/>
      <c r="D47" s="158"/>
      <c r="E47" s="158"/>
      <c r="F47" s="158"/>
      <c r="G47" s="158"/>
      <c r="H47" s="134"/>
      <c r="I47" s="134"/>
      <c r="J47" s="159"/>
      <c r="K47" s="160"/>
      <c r="L47" s="154"/>
    </row>
    <row r="48" spans="1:12" x14ac:dyDescent="0.25">
      <c r="A48" s="157"/>
      <c r="B48" s="158"/>
      <c r="C48" s="158"/>
      <c r="D48" s="158"/>
      <c r="E48" s="158"/>
      <c r="F48" s="158"/>
      <c r="G48" s="158"/>
      <c r="H48" s="134"/>
      <c r="I48" s="134"/>
      <c r="J48" s="159"/>
      <c r="K48" s="160"/>
      <c r="L48" s="154"/>
    </row>
    <row r="49" spans="1:11" x14ac:dyDescent="0.25">
      <c r="A49" s="149"/>
      <c r="C49" s="150"/>
      <c r="D49" s="150"/>
      <c r="E49" s="150"/>
      <c r="F49" s="150"/>
      <c r="G49" s="150"/>
      <c r="H49" s="121"/>
      <c r="I49" s="121"/>
      <c r="J49" s="151"/>
      <c r="K49" s="152"/>
    </row>
    <row r="50" spans="1:11" ht="15.75" thickBot="1" x14ac:dyDescent="0.3">
      <c r="A50" s="165" t="s">
        <v>147</v>
      </c>
      <c r="B50" s="166"/>
      <c r="C50" s="167">
        <f>+C52+C53+C54+C55</f>
        <v>6</v>
      </c>
      <c r="D50" s="124"/>
      <c r="E50" s="124"/>
      <c r="F50" s="124"/>
      <c r="G50" s="124"/>
      <c r="H50" s="124"/>
      <c r="I50" s="124"/>
      <c r="J50" s="124"/>
      <c r="K50" s="124"/>
    </row>
    <row r="51" spans="1:11" x14ac:dyDescent="0.25">
      <c r="A51" s="162"/>
      <c r="B51" s="150"/>
      <c r="C51" s="164"/>
      <c r="D51" s="124"/>
      <c r="E51" s="124"/>
      <c r="F51" s="124"/>
      <c r="G51" s="124"/>
      <c r="H51" s="124"/>
      <c r="I51" s="124"/>
      <c r="J51" s="124"/>
      <c r="K51" s="124"/>
    </row>
    <row r="52" spans="1:11" x14ac:dyDescent="0.25">
      <c r="A52" s="161" t="s">
        <v>15</v>
      </c>
      <c r="B52" s="161"/>
      <c r="C52" s="96">
        <v>3</v>
      </c>
      <c r="D52" s="361"/>
      <c r="E52" s="361"/>
      <c r="F52" s="361"/>
      <c r="G52" s="361"/>
      <c r="H52" s="361"/>
      <c r="I52" s="124"/>
      <c r="J52" s="124"/>
      <c r="K52" s="124"/>
    </row>
    <row r="53" spans="1:11" x14ac:dyDescent="0.25">
      <c r="A53" s="161" t="s">
        <v>8</v>
      </c>
      <c r="B53" s="161"/>
      <c r="C53" s="96">
        <v>0</v>
      </c>
      <c r="D53" s="125"/>
      <c r="E53" s="125"/>
      <c r="F53" s="125"/>
      <c r="G53" s="125"/>
      <c r="H53" s="125"/>
      <c r="I53" s="124"/>
      <c r="J53" s="124"/>
      <c r="K53" s="124"/>
    </row>
    <row r="54" spans="1:11" x14ac:dyDescent="0.25">
      <c r="A54" s="357" t="s">
        <v>141</v>
      </c>
      <c r="B54" s="357"/>
      <c r="C54" s="96">
        <v>2</v>
      </c>
      <c r="D54" s="358" t="s">
        <v>64</v>
      </c>
      <c r="E54" s="358"/>
      <c r="F54" s="358"/>
      <c r="G54" s="118">
        <f>+J41+J30+J20+J11</f>
        <v>322962.42000000004</v>
      </c>
      <c r="H54" s="126"/>
      <c r="I54" s="124"/>
      <c r="J54" s="124"/>
      <c r="K54" s="124"/>
    </row>
    <row r="55" spans="1:11" x14ac:dyDescent="0.25">
      <c r="A55" s="357" t="s">
        <v>142</v>
      </c>
      <c r="B55" s="357"/>
      <c r="C55" s="96">
        <v>1</v>
      </c>
      <c r="D55" s="359" t="s">
        <v>44</v>
      </c>
      <c r="E55" s="359"/>
      <c r="F55" s="359"/>
      <c r="G55" s="118">
        <f>+K42+K31+K21+K12</f>
        <v>173580</v>
      </c>
      <c r="H55" s="126"/>
      <c r="I55" s="124"/>
      <c r="J55" s="124"/>
      <c r="K55" s="127" t="s">
        <v>14</v>
      </c>
    </row>
    <row r="56" spans="1:11" x14ac:dyDescent="0.25">
      <c r="A56" s="162" t="s">
        <v>122</v>
      </c>
      <c r="B56" s="163"/>
      <c r="C56" s="96">
        <f>+F41+F30+F20+F11</f>
        <v>83</v>
      </c>
      <c r="D56" s="154"/>
      <c r="E56" s="154"/>
      <c r="F56" s="154"/>
      <c r="G56" s="109"/>
      <c r="H56" s="126"/>
      <c r="I56" s="124"/>
      <c r="J56" s="124"/>
      <c r="K56" s="124"/>
    </row>
    <row r="57" spans="1:11" x14ac:dyDescent="0.25">
      <c r="A57" s="162" t="s">
        <v>9</v>
      </c>
      <c r="B57" s="162"/>
      <c r="C57" s="96">
        <f>+H11+H20+H30+H41</f>
        <v>291</v>
      </c>
      <c r="D57" s="154"/>
      <c r="E57" s="360" t="s">
        <v>47</v>
      </c>
      <c r="F57" s="360"/>
      <c r="G57" s="119">
        <f>+G55+G54</f>
        <v>496542.42000000004</v>
      </c>
      <c r="H57" s="126"/>
      <c r="I57" s="124"/>
      <c r="J57" s="124"/>
      <c r="K57" s="124"/>
    </row>
    <row r="58" spans="1:11" x14ac:dyDescent="0.25">
      <c r="A58" s="162" t="s">
        <v>121</v>
      </c>
      <c r="B58" s="168"/>
      <c r="C58" s="96">
        <f>+I41+I30+I20+I11</f>
        <v>19</v>
      </c>
      <c r="D58" s="124"/>
      <c r="E58" s="124"/>
      <c r="F58" s="128"/>
      <c r="G58" s="109"/>
      <c r="H58" s="126"/>
      <c r="I58" s="124"/>
      <c r="J58" s="124"/>
      <c r="K58" s="124"/>
    </row>
    <row r="59" spans="1:11" x14ac:dyDescent="0.25">
      <c r="A59" s="124"/>
      <c r="B59" s="169" t="s">
        <v>20</v>
      </c>
      <c r="C59" s="97">
        <f>+C58+C57</f>
        <v>310</v>
      </c>
      <c r="D59" s="124"/>
      <c r="E59" s="124"/>
      <c r="F59" s="124"/>
      <c r="G59" s="124"/>
      <c r="H59" s="124"/>
      <c r="I59" s="124"/>
      <c r="J59" s="124"/>
      <c r="K59" s="124"/>
    </row>
    <row r="60" spans="1:11" x14ac:dyDescent="0.25">
      <c r="A60" s="124"/>
      <c r="B60" s="124"/>
      <c r="C60" s="124"/>
      <c r="D60" s="124"/>
      <c r="E60" s="124"/>
      <c r="F60" s="124"/>
      <c r="G60" s="124"/>
      <c r="H60" s="124"/>
      <c r="I60" s="124"/>
      <c r="J60" s="127" t="s">
        <v>14</v>
      </c>
      <c r="K60" s="124"/>
    </row>
    <row r="61" spans="1:11" x14ac:dyDescent="0.25">
      <c r="A61" s="124"/>
      <c r="B61" s="124"/>
      <c r="C61" s="124"/>
      <c r="D61" s="124"/>
      <c r="E61" s="124"/>
      <c r="F61" s="124"/>
      <c r="G61" s="124"/>
      <c r="H61" s="124"/>
      <c r="I61" s="124"/>
      <c r="J61" s="127"/>
      <c r="K61" s="124"/>
    </row>
    <row r="62" spans="1:11" x14ac:dyDescent="0.25">
      <c r="A62" s="124"/>
      <c r="B62" s="124"/>
      <c r="C62" s="124"/>
      <c r="D62" s="124"/>
      <c r="E62" s="124"/>
      <c r="F62" s="124"/>
      <c r="G62" s="124"/>
      <c r="H62" s="124"/>
      <c r="I62" s="124"/>
      <c r="J62" s="127"/>
      <c r="K62" s="124"/>
    </row>
    <row r="63" spans="1:11" x14ac:dyDescent="0.25">
      <c r="A63" s="124"/>
      <c r="B63" s="124"/>
      <c r="C63" s="124"/>
      <c r="D63" s="124"/>
      <c r="E63" s="124"/>
      <c r="F63" s="124"/>
      <c r="G63" s="124"/>
      <c r="H63" s="124"/>
      <c r="I63" s="124"/>
      <c r="J63" s="124"/>
      <c r="K63" s="124"/>
    </row>
    <row r="64" spans="1:11" x14ac:dyDescent="0.25">
      <c r="A64" s="124"/>
      <c r="B64" s="124"/>
      <c r="C64" s="124"/>
      <c r="D64" s="124"/>
      <c r="E64" s="124"/>
      <c r="F64" s="124"/>
      <c r="G64" s="124"/>
      <c r="H64" s="124"/>
      <c r="I64" s="124"/>
      <c r="J64" s="124"/>
      <c r="K64" s="124"/>
    </row>
    <row r="65" spans="1:11" x14ac:dyDescent="0.25">
      <c r="A65" s="124"/>
      <c r="B65" s="124"/>
      <c r="C65" s="170" t="s">
        <v>63</v>
      </c>
      <c r="D65" s="129"/>
      <c r="E65" s="124"/>
      <c r="F65" s="124"/>
      <c r="G65" s="124"/>
      <c r="H65" s="124"/>
      <c r="I65" s="124"/>
      <c r="J65" s="124"/>
      <c r="K65" s="124"/>
    </row>
    <row r="66" spans="1:11" x14ac:dyDescent="0.25">
      <c r="A66" s="124"/>
      <c r="B66" s="124"/>
      <c r="C66" s="124"/>
      <c r="D66" s="124"/>
      <c r="E66" s="124"/>
      <c r="F66" s="124"/>
      <c r="G66" s="124"/>
      <c r="H66" s="124"/>
      <c r="I66" s="124"/>
      <c r="J66" s="124"/>
      <c r="K66" s="124"/>
    </row>
    <row r="67" spans="1:11" x14ac:dyDescent="0.25">
      <c r="A67" s="353" t="s">
        <v>15</v>
      </c>
      <c r="B67" s="353"/>
      <c r="C67" s="96">
        <v>4</v>
      </c>
      <c r="D67" s="162" t="s">
        <v>22</v>
      </c>
      <c r="E67" s="96">
        <f>+C57</f>
        <v>291</v>
      </c>
      <c r="F67" s="124"/>
      <c r="G67" s="124"/>
      <c r="H67" s="124"/>
      <c r="I67" s="124"/>
      <c r="J67" s="124"/>
      <c r="K67" s="124"/>
    </row>
    <row r="68" spans="1:11" x14ac:dyDescent="0.25">
      <c r="A68" s="353" t="s">
        <v>8</v>
      </c>
      <c r="B68" s="353"/>
      <c r="C68" s="96">
        <v>0</v>
      </c>
      <c r="D68" s="162" t="s">
        <v>61</v>
      </c>
      <c r="E68" s="96">
        <f>+C58</f>
        <v>19</v>
      </c>
      <c r="F68" s="124"/>
      <c r="G68" s="124"/>
      <c r="H68" s="124"/>
      <c r="I68" s="124"/>
      <c r="J68" s="124"/>
      <c r="K68" s="124"/>
    </row>
    <row r="69" spans="1:11" x14ac:dyDescent="0.25">
      <c r="A69" s="353" t="s">
        <v>141</v>
      </c>
      <c r="B69" s="353"/>
      <c r="C69" s="96">
        <v>2</v>
      </c>
      <c r="D69" s="162" t="s">
        <v>62</v>
      </c>
      <c r="E69" s="97">
        <f>+C59</f>
        <v>310</v>
      </c>
      <c r="F69" s="124"/>
      <c r="G69" s="124"/>
      <c r="H69" s="124"/>
      <c r="I69" s="124"/>
      <c r="J69" s="124"/>
      <c r="K69" s="124"/>
    </row>
    <row r="70" spans="1:11" x14ac:dyDescent="0.25">
      <c r="A70" s="353" t="s">
        <v>142</v>
      </c>
      <c r="B70" s="353"/>
      <c r="C70" s="96">
        <v>1</v>
      </c>
      <c r="D70" s="124"/>
      <c r="E70" s="124"/>
      <c r="F70" s="124"/>
      <c r="G70" s="124"/>
      <c r="H70" s="124"/>
      <c r="I70" s="124"/>
      <c r="J70" s="124"/>
      <c r="K70" s="124"/>
    </row>
    <row r="71" spans="1:11" x14ac:dyDescent="0.25">
      <c r="A71" s="124"/>
      <c r="B71" s="124"/>
      <c r="C71" s="124"/>
      <c r="D71" s="124"/>
      <c r="E71" s="124"/>
      <c r="F71" s="124"/>
      <c r="G71" s="124"/>
      <c r="H71" s="124"/>
      <c r="I71" s="124"/>
      <c r="J71" s="124"/>
      <c r="K71" s="124"/>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22" workbookViewId="0">
      <selection activeCell="D43" sqref="D43"/>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324" t="s">
        <v>13</v>
      </c>
      <c r="B1" s="324"/>
      <c r="C1" s="324"/>
      <c r="D1" s="324"/>
      <c r="E1" s="324"/>
      <c r="F1" s="324"/>
      <c r="G1" s="324"/>
      <c r="H1" s="324"/>
      <c r="I1" s="324"/>
    </row>
    <row r="2" spans="1:11" ht="15.75" customHeight="1" x14ac:dyDescent="0.25">
      <c r="A2" s="324" t="s">
        <v>16</v>
      </c>
      <c r="B2" s="324"/>
      <c r="C2" s="324"/>
      <c r="D2" s="324"/>
      <c r="E2" s="324"/>
      <c r="F2" s="324"/>
      <c r="G2" s="324"/>
      <c r="H2" s="324"/>
      <c r="I2" s="324"/>
    </row>
    <row r="3" spans="1:11" ht="15.75" x14ac:dyDescent="0.25">
      <c r="A3" s="6"/>
      <c r="B3" s="6"/>
      <c r="C3" s="6"/>
      <c r="D3" s="6"/>
      <c r="E3" s="6"/>
      <c r="F3" s="6"/>
      <c r="G3" s="6"/>
      <c r="H3" s="6"/>
      <c r="I3" s="6"/>
    </row>
    <row r="4" spans="1:11" ht="15.75" customHeight="1" x14ac:dyDescent="0.25">
      <c r="A4" s="325" t="s">
        <v>53</v>
      </c>
      <c r="B4" s="325"/>
      <c r="C4" s="325"/>
      <c r="D4" s="325"/>
      <c r="E4" s="325"/>
      <c r="F4" s="325"/>
      <c r="G4" s="325"/>
      <c r="H4" s="325"/>
      <c r="I4" s="325"/>
    </row>
    <row r="5" spans="1:11" x14ac:dyDescent="0.25">
      <c r="A5" s="1"/>
      <c r="B5" s="1"/>
      <c r="C5" s="1"/>
      <c r="D5" s="1"/>
      <c r="E5" s="1"/>
      <c r="F5" s="1"/>
      <c r="G5" s="1"/>
      <c r="H5" s="1"/>
      <c r="I5" s="1"/>
    </row>
    <row r="6" spans="1:11" ht="15.75" thickBot="1" x14ac:dyDescent="0.3">
      <c r="A6" s="327" t="s">
        <v>81</v>
      </c>
      <c r="B6" s="327"/>
      <c r="C6" s="327"/>
      <c r="D6" s="327"/>
      <c r="E6" s="133"/>
      <c r="F6" s="133"/>
      <c r="G6" s="133"/>
      <c r="H6" s="134"/>
      <c r="I6" s="134"/>
      <c r="J6" s="135"/>
      <c r="K6" s="136"/>
    </row>
    <row r="7" spans="1:11" ht="15.75" thickBot="1" x14ac:dyDescent="0.3">
      <c r="A7" s="328" t="s">
        <v>0</v>
      </c>
      <c r="B7" s="328" t="s">
        <v>4</v>
      </c>
      <c r="C7" s="333" t="s">
        <v>5</v>
      </c>
      <c r="D7" s="328" t="s">
        <v>2</v>
      </c>
      <c r="E7" s="328" t="s">
        <v>21</v>
      </c>
      <c r="F7" s="328" t="s">
        <v>50</v>
      </c>
      <c r="G7" s="328" t="s">
        <v>3</v>
      </c>
      <c r="H7" s="346" t="s">
        <v>7</v>
      </c>
      <c r="I7" s="333"/>
      <c r="J7" s="347" t="s">
        <v>25</v>
      </c>
      <c r="K7" s="347" t="s">
        <v>26</v>
      </c>
    </row>
    <row r="8" spans="1:11" x14ac:dyDescent="0.25">
      <c r="A8" s="329"/>
      <c r="B8" s="331" t="s">
        <v>4</v>
      </c>
      <c r="C8" s="334" t="s">
        <v>5</v>
      </c>
      <c r="D8" s="331"/>
      <c r="E8" s="331"/>
      <c r="F8" s="331"/>
      <c r="G8" s="344"/>
      <c r="H8" s="347" t="s">
        <v>6</v>
      </c>
      <c r="I8" s="347" t="s">
        <v>17</v>
      </c>
      <c r="J8" s="348"/>
      <c r="K8" s="350"/>
    </row>
    <row r="9" spans="1:11" ht="15.75" thickBot="1" x14ac:dyDescent="0.3">
      <c r="A9" s="330"/>
      <c r="B9" s="332"/>
      <c r="C9" s="335"/>
      <c r="D9" s="332"/>
      <c r="E9" s="332"/>
      <c r="F9" s="332"/>
      <c r="G9" s="345"/>
      <c r="H9" s="351"/>
      <c r="I9" s="352"/>
      <c r="J9" s="349"/>
      <c r="K9" s="351"/>
    </row>
    <row r="10" spans="1:11" ht="72" thickBot="1" x14ac:dyDescent="0.3">
      <c r="A10" s="131">
        <v>1</v>
      </c>
      <c r="B10" s="62" t="s">
        <v>123</v>
      </c>
      <c r="C10" s="130" t="s">
        <v>146</v>
      </c>
      <c r="D10" s="131" t="s">
        <v>84</v>
      </c>
      <c r="E10" s="132" t="s">
        <v>173</v>
      </c>
      <c r="F10" s="131">
        <v>40</v>
      </c>
      <c r="G10" s="131" t="s">
        <v>125</v>
      </c>
      <c r="H10" s="131">
        <v>24</v>
      </c>
      <c r="I10" s="131">
        <v>1</v>
      </c>
      <c r="J10" s="91">
        <v>133500</v>
      </c>
      <c r="K10" s="91">
        <v>77400</v>
      </c>
    </row>
    <row r="11" spans="1:11" ht="43.5" thickBot="1" x14ac:dyDescent="0.3">
      <c r="A11" s="131">
        <v>1</v>
      </c>
      <c r="B11" s="62" t="s">
        <v>150</v>
      </c>
      <c r="C11" s="130" t="s">
        <v>149</v>
      </c>
      <c r="D11" s="131" t="s">
        <v>84</v>
      </c>
      <c r="E11" s="180" t="s">
        <v>151</v>
      </c>
      <c r="F11" s="131">
        <v>16</v>
      </c>
      <c r="G11" s="131" t="s">
        <v>152</v>
      </c>
      <c r="H11" s="131">
        <v>14</v>
      </c>
      <c r="I11" s="131">
        <v>23</v>
      </c>
      <c r="J11" s="91">
        <v>43515</v>
      </c>
      <c r="K11" s="91">
        <v>49000</v>
      </c>
    </row>
    <row r="12" spans="1:11" ht="57.75" thickBot="1" x14ac:dyDescent="0.3">
      <c r="A12" s="131">
        <v>1</v>
      </c>
      <c r="B12" s="62" t="s">
        <v>150</v>
      </c>
      <c r="C12" s="130" t="s">
        <v>149</v>
      </c>
      <c r="D12" s="131" t="s">
        <v>84</v>
      </c>
      <c r="E12" s="180" t="s">
        <v>153</v>
      </c>
      <c r="F12" s="131">
        <v>16</v>
      </c>
      <c r="G12" s="131" t="s">
        <v>154</v>
      </c>
      <c r="H12" s="131">
        <v>18</v>
      </c>
      <c r="I12" s="131">
        <v>19</v>
      </c>
      <c r="J12" s="91">
        <v>43515</v>
      </c>
      <c r="K12" s="91">
        <v>49000</v>
      </c>
    </row>
    <row r="13" spans="1:11" ht="35.25" customHeight="1" thickBot="1" x14ac:dyDescent="0.3">
      <c r="A13" s="131">
        <v>1</v>
      </c>
      <c r="B13" s="179" t="s">
        <v>161</v>
      </c>
      <c r="C13" s="178" t="s">
        <v>162</v>
      </c>
      <c r="D13" s="131" t="s">
        <v>84</v>
      </c>
      <c r="E13" s="183" t="s">
        <v>163</v>
      </c>
      <c r="F13" s="131">
        <v>16</v>
      </c>
      <c r="G13" s="182" t="s">
        <v>164</v>
      </c>
      <c r="H13" s="131">
        <v>11</v>
      </c>
      <c r="I13" s="131">
        <v>42</v>
      </c>
      <c r="J13" s="91">
        <v>54752</v>
      </c>
      <c r="K13" s="91">
        <v>68000</v>
      </c>
    </row>
    <row r="14" spans="1:11" ht="15.75" thickBot="1" x14ac:dyDescent="0.3">
      <c r="A14" s="176">
        <f>SUM(A10:A13)</f>
        <v>4</v>
      </c>
      <c r="B14" s="336" t="s">
        <v>96</v>
      </c>
      <c r="C14" s="337"/>
      <c r="D14" s="337"/>
      <c r="E14" s="338"/>
      <c r="F14" s="176">
        <f>SUM(F10:F13)</f>
        <v>88</v>
      </c>
      <c r="G14" s="175"/>
      <c r="H14" s="176">
        <f t="shared" ref="H14:K14" si="0">SUM(H10:H13)</f>
        <v>67</v>
      </c>
      <c r="I14" s="176">
        <f t="shared" si="0"/>
        <v>85</v>
      </c>
      <c r="J14" s="143">
        <f t="shared" si="0"/>
        <v>275282</v>
      </c>
      <c r="K14" s="143">
        <f t="shared" si="0"/>
        <v>243400</v>
      </c>
    </row>
    <row r="15" spans="1:11" ht="15.75" thickBot="1" x14ac:dyDescent="0.3">
      <c r="A15" s="339" t="s">
        <v>11</v>
      </c>
      <c r="B15" s="340"/>
      <c r="C15" s="340"/>
      <c r="D15" s="340"/>
      <c r="E15" s="340"/>
      <c r="F15" s="340"/>
      <c r="G15" s="340"/>
      <c r="H15" s="138"/>
      <c r="I15" s="139"/>
      <c r="J15" s="184" t="s">
        <v>14</v>
      </c>
      <c r="K15" s="184">
        <f>+K14*1.1</f>
        <v>267740</v>
      </c>
    </row>
    <row r="16" spans="1:11" ht="15.75" thickBot="1" x14ac:dyDescent="0.3">
      <c r="A16" s="341" t="s">
        <v>75</v>
      </c>
      <c r="B16" s="342"/>
      <c r="C16" s="342"/>
      <c r="D16" s="342"/>
      <c r="E16" s="342"/>
      <c r="F16" s="342"/>
      <c r="G16" s="342"/>
      <c r="H16" s="140"/>
      <c r="I16" s="140"/>
      <c r="J16" s="343">
        <f>+K15+J14</f>
        <v>543022</v>
      </c>
      <c r="K16" s="340"/>
    </row>
    <row r="19" spans="1:11" ht="15.75" thickBot="1" x14ac:dyDescent="0.3">
      <c r="A19" s="327" t="s">
        <v>112</v>
      </c>
      <c r="B19" s="327"/>
      <c r="C19" s="327"/>
      <c r="D19" s="327"/>
      <c r="E19" s="133"/>
      <c r="F19" s="133"/>
      <c r="G19" s="133"/>
      <c r="H19" s="134"/>
      <c r="I19" s="134"/>
      <c r="J19" s="135"/>
      <c r="K19" s="136"/>
    </row>
    <row r="20" spans="1:11" ht="15.75" thickBot="1" x14ac:dyDescent="0.3">
      <c r="A20" s="328" t="s">
        <v>0</v>
      </c>
      <c r="B20" s="328" t="s">
        <v>4</v>
      </c>
      <c r="C20" s="333" t="s">
        <v>5</v>
      </c>
      <c r="D20" s="328" t="s">
        <v>2</v>
      </c>
      <c r="E20" s="328" t="s">
        <v>21</v>
      </c>
      <c r="F20" s="328" t="s">
        <v>50</v>
      </c>
      <c r="G20" s="328" t="s">
        <v>3</v>
      </c>
      <c r="H20" s="346" t="s">
        <v>7</v>
      </c>
      <c r="I20" s="333"/>
      <c r="J20" s="347" t="s">
        <v>25</v>
      </c>
      <c r="K20" s="347" t="s">
        <v>26</v>
      </c>
    </row>
    <row r="21" spans="1:11" x14ac:dyDescent="0.25">
      <c r="A21" s="329"/>
      <c r="B21" s="331" t="s">
        <v>4</v>
      </c>
      <c r="C21" s="334" t="s">
        <v>5</v>
      </c>
      <c r="D21" s="331"/>
      <c r="E21" s="331"/>
      <c r="F21" s="331"/>
      <c r="G21" s="344"/>
      <c r="H21" s="347" t="s">
        <v>6</v>
      </c>
      <c r="I21" s="347" t="s">
        <v>17</v>
      </c>
      <c r="J21" s="348"/>
      <c r="K21" s="350"/>
    </row>
    <row r="22" spans="1:11" ht="15.75" thickBot="1" x14ac:dyDescent="0.3">
      <c r="A22" s="330"/>
      <c r="B22" s="332"/>
      <c r="C22" s="335"/>
      <c r="D22" s="332"/>
      <c r="E22" s="332"/>
      <c r="F22" s="332"/>
      <c r="G22" s="345"/>
      <c r="H22" s="351"/>
      <c r="I22" s="352"/>
      <c r="J22" s="349"/>
      <c r="K22" s="351"/>
    </row>
    <row r="23" spans="1:11" ht="47.25" customHeight="1" thickBot="1" x14ac:dyDescent="0.3">
      <c r="A23" s="131">
        <v>1</v>
      </c>
      <c r="B23" s="112" t="s">
        <v>113</v>
      </c>
      <c r="C23" s="176" t="s">
        <v>157</v>
      </c>
      <c r="D23" s="91" t="s">
        <v>134</v>
      </c>
      <c r="E23" s="131" t="s">
        <v>156</v>
      </c>
      <c r="F23" s="131">
        <v>64</v>
      </c>
      <c r="G23" s="91" t="s">
        <v>155</v>
      </c>
      <c r="H23" s="131">
        <v>0</v>
      </c>
      <c r="I23" s="131">
        <v>33</v>
      </c>
      <c r="J23" s="91">
        <v>103840</v>
      </c>
      <c r="K23" s="91">
        <v>132000</v>
      </c>
    </row>
    <row r="24" spans="1:11" ht="15.75" thickBot="1" x14ac:dyDescent="0.3">
      <c r="A24" s="137">
        <f>+A23</f>
        <v>1</v>
      </c>
      <c r="B24" s="336" t="s">
        <v>96</v>
      </c>
      <c r="C24" s="337"/>
      <c r="D24" s="337"/>
      <c r="E24" s="338"/>
      <c r="F24" s="176">
        <f>+F23</f>
        <v>64</v>
      </c>
      <c r="G24" s="175"/>
      <c r="H24" s="176">
        <f>+H23</f>
        <v>0</v>
      </c>
      <c r="I24" s="176">
        <f>+I23</f>
        <v>33</v>
      </c>
      <c r="J24" s="143">
        <f>+J23</f>
        <v>103840</v>
      </c>
      <c r="K24" s="143">
        <f>SUM(K23:K23)</f>
        <v>132000</v>
      </c>
    </row>
    <row r="25" spans="1:11" ht="15.75" thickBot="1" x14ac:dyDescent="0.3">
      <c r="A25" s="339" t="s">
        <v>11</v>
      </c>
      <c r="B25" s="340"/>
      <c r="C25" s="340"/>
      <c r="D25" s="340"/>
      <c r="E25" s="340"/>
      <c r="F25" s="340"/>
      <c r="G25" s="340"/>
      <c r="H25" s="138"/>
      <c r="I25" s="139"/>
      <c r="J25" s="177" t="s">
        <v>14</v>
      </c>
      <c r="K25" s="184">
        <f>+K24*1.1</f>
        <v>145200</v>
      </c>
    </row>
    <row r="26" spans="1:11" ht="15.75" thickBot="1" x14ac:dyDescent="0.3">
      <c r="A26" s="341" t="s">
        <v>75</v>
      </c>
      <c r="B26" s="342"/>
      <c r="C26" s="342"/>
      <c r="D26" s="342"/>
      <c r="E26" s="342"/>
      <c r="F26" s="342"/>
      <c r="G26" s="342"/>
      <c r="H26" s="140"/>
      <c r="I26" s="140"/>
      <c r="J26" s="343">
        <f>+K25+J24</f>
        <v>249040</v>
      </c>
      <c r="K26" s="340"/>
    </row>
    <row r="29" spans="1:11" ht="15.75" thickBot="1" x14ac:dyDescent="0.3">
      <c r="A29" s="273" t="s">
        <v>24</v>
      </c>
      <c r="B29" s="273"/>
      <c r="C29" s="273"/>
      <c r="D29" s="273"/>
      <c r="E29" s="273"/>
      <c r="F29" s="273"/>
      <c r="G29" s="273"/>
      <c r="H29" s="273"/>
      <c r="I29" s="273"/>
      <c r="J29" s="273"/>
      <c r="K29" s="273"/>
    </row>
    <row r="30" spans="1:11" ht="15.75" thickBot="1" x14ac:dyDescent="0.3">
      <c r="A30" s="274" t="s">
        <v>0</v>
      </c>
      <c r="B30" s="274" t="s">
        <v>4</v>
      </c>
      <c r="C30" s="285" t="s">
        <v>5</v>
      </c>
      <c r="D30" s="279" t="s">
        <v>2</v>
      </c>
      <c r="E30" s="279" t="s">
        <v>21</v>
      </c>
      <c r="F30" s="279" t="s">
        <v>50</v>
      </c>
      <c r="G30" s="274" t="s">
        <v>3</v>
      </c>
      <c r="H30" s="284" t="s">
        <v>7</v>
      </c>
      <c r="I30" s="285"/>
      <c r="J30" s="286" t="s">
        <v>25</v>
      </c>
      <c r="K30" s="286" t="s">
        <v>26</v>
      </c>
    </row>
    <row r="31" spans="1:11" x14ac:dyDescent="0.25">
      <c r="A31" s="275"/>
      <c r="B31" s="317"/>
      <c r="C31" s="318"/>
      <c r="D31" s="280"/>
      <c r="E31" s="280"/>
      <c r="F31" s="280"/>
      <c r="G31" s="282"/>
      <c r="H31" s="291" t="s">
        <v>6</v>
      </c>
      <c r="I31" s="291" t="s">
        <v>158</v>
      </c>
      <c r="J31" s="287"/>
      <c r="K31" s="289"/>
    </row>
    <row r="32" spans="1:11" ht="15.75" thickBot="1" x14ac:dyDescent="0.3">
      <c r="A32" s="276"/>
      <c r="B32" s="316"/>
      <c r="C32" s="319"/>
      <c r="D32" s="281"/>
      <c r="E32" s="281"/>
      <c r="F32" s="281"/>
      <c r="G32" s="283"/>
      <c r="H32" s="292"/>
      <c r="I32" s="293"/>
      <c r="J32" s="288"/>
      <c r="K32" s="290"/>
    </row>
    <row r="33" spans="1:11" ht="57.75" thickBot="1" x14ac:dyDescent="0.3">
      <c r="A33" s="19">
        <v>1</v>
      </c>
      <c r="B33" s="181" t="s">
        <v>159</v>
      </c>
      <c r="C33" s="181" t="s">
        <v>160</v>
      </c>
      <c r="D33" s="67" t="s">
        <v>28</v>
      </c>
      <c r="E33" s="67" t="s">
        <v>168</v>
      </c>
      <c r="F33" s="20">
        <v>8</v>
      </c>
      <c r="G33" s="84" t="s">
        <v>120</v>
      </c>
      <c r="H33" s="42">
        <v>42</v>
      </c>
      <c r="I33" s="42">
        <v>6</v>
      </c>
      <c r="J33" s="74">
        <v>44800</v>
      </c>
      <c r="K33" s="74">
        <v>60000</v>
      </c>
    </row>
    <row r="34" spans="1:11" ht="0.75" customHeight="1" thickBot="1" x14ac:dyDescent="0.3">
      <c r="A34" s="67">
        <v>1</v>
      </c>
      <c r="B34" s="19"/>
      <c r="C34" s="174"/>
      <c r="D34" s="19" t="s">
        <v>28</v>
      </c>
      <c r="E34" s="19"/>
      <c r="F34" s="21"/>
      <c r="G34" s="173"/>
      <c r="H34" s="173"/>
      <c r="I34" s="173"/>
      <c r="J34" s="75"/>
      <c r="K34" s="75"/>
    </row>
    <row r="35" spans="1:11" ht="15.75" thickBot="1" x14ac:dyDescent="0.3">
      <c r="A35" s="68">
        <f>SUM(A33:A34)</f>
        <v>2</v>
      </c>
      <c r="B35" s="297" t="s">
        <v>12</v>
      </c>
      <c r="C35" s="303"/>
      <c r="D35" s="303"/>
      <c r="E35" s="304"/>
      <c r="F35" s="93">
        <f>SUM(F33:F34)</f>
        <v>8</v>
      </c>
      <c r="G35" s="171"/>
      <c r="H35" s="174">
        <f>SUM(H33:H34)</f>
        <v>42</v>
      </c>
      <c r="I35" s="174">
        <f t="shared" ref="I35:K35" si="1">SUM(I33:I34)</f>
        <v>6</v>
      </c>
      <c r="J35" s="172">
        <f t="shared" si="1"/>
        <v>44800</v>
      </c>
      <c r="K35" s="172">
        <f t="shared" si="1"/>
        <v>60000</v>
      </c>
    </row>
    <row r="36" spans="1:11" ht="15.75" thickBot="1" x14ac:dyDescent="0.3">
      <c r="A36" s="294" t="s">
        <v>11</v>
      </c>
      <c r="B36" s="295"/>
      <c r="C36" s="295"/>
      <c r="D36" s="295"/>
      <c r="E36" s="295"/>
      <c r="F36" s="295"/>
      <c r="G36" s="296"/>
      <c r="H36" s="56"/>
      <c r="I36" s="56"/>
      <c r="J36" s="172" t="s">
        <v>14</v>
      </c>
      <c r="K36" s="58">
        <f>+K35*1.1</f>
        <v>66000</v>
      </c>
    </row>
    <row r="37" spans="1:11" ht="15.75" thickBot="1" x14ac:dyDescent="0.3">
      <c r="A37" s="297" t="s">
        <v>75</v>
      </c>
      <c r="B37" s="298"/>
      <c r="C37" s="298"/>
      <c r="D37" s="298"/>
      <c r="E37" s="298"/>
      <c r="F37" s="298"/>
      <c r="G37" s="299"/>
      <c r="H37" s="60"/>
      <c r="I37" s="60"/>
      <c r="J37" s="300">
        <f>+K36+J35</f>
        <v>110800</v>
      </c>
      <c r="K37" s="296"/>
    </row>
    <row r="42" spans="1:11" ht="16.5" thickBot="1" x14ac:dyDescent="0.3">
      <c r="A42" s="165" t="s">
        <v>147</v>
      </c>
      <c r="B42" s="166"/>
      <c r="C42" s="189">
        <f>+C44+C45</f>
        <v>6</v>
      </c>
    </row>
    <row r="43" spans="1:11" ht="15.75" x14ac:dyDescent="0.25">
      <c r="A43" s="162"/>
      <c r="B43" s="150"/>
      <c r="C43" s="190"/>
    </row>
    <row r="44" spans="1:11" ht="15.75" x14ac:dyDescent="0.25">
      <c r="A44" s="161" t="s">
        <v>15</v>
      </c>
      <c r="B44" s="161"/>
      <c r="C44" s="190">
        <v>5</v>
      </c>
    </row>
    <row r="45" spans="1:11" ht="15.75" x14ac:dyDescent="0.25">
      <c r="A45" s="161" t="s">
        <v>8</v>
      </c>
      <c r="B45" s="161"/>
      <c r="C45" s="190">
        <v>1</v>
      </c>
    </row>
    <row r="46" spans="1:11" ht="15" customHeight="1" x14ac:dyDescent="0.25">
      <c r="A46" s="357" t="s">
        <v>141</v>
      </c>
      <c r="B46" s="357"/>
      <c r="C46" s="190">
        <v>0</v>
      </c>
      <c r="E46" s="367" t="s">
        <v>165</v>
      </c>
      <c r="F46" s="367"/>
      <c r="G46" s="367"/>
      <c r="H46" s="362">
        <f>+J14+J24+J35</f>
        <v>423922</v>
      </c>
      <c r="I46" s="363"/>
    </row>
    <row r="47" spans="1:11" ht="15.75" x14ac:dyDescent="0.25">
      <c r="A47" s="357" t="s">
        <v>142</v>
      </c>
      <c r="B47" s="357"/>
      <c r="C47" s="190">
        <v>0</v>
      </c>
      <c r="E47" s="368" t="s">
        <v>166</v>
      </c>
      <c r="F47" s="368"/>
      <c r="G47" s="368"/>
      <c r="H47" s="364">
        <f>+K14+K24+K35</f>
        <v>435400</v>
      </c>
      <c r="I47" s="363"/>
    </row>
    <row r="48" spans="1:11" ht="15.75" x14ac:dyDescent="0.25">
      <c r="A48" s="162" t="s">
        <v>122</v>
      </c>
      <c r="B48" s="163"/>
      <c r="C48" s="190">
        <f>+F14+F24+F35</f>
        <v>160</v>
      </c>
      <c r="E48" s="185"/>
      <c r="F48" s="185"/>
      <c r="G48" s="185"/>
    </row>
    <row r="49" spans="1:9" ht="15.75" x14ac:dyDescent="0.25">
      <c r="A49" s="162" t="s">
        <v>9</v>
      </c>
      <c r="B49" s="162"/>
      <c r="C49" s="190">
        <f>+H14+H24+H35</f>
        <v>109</v>
      </c>
      <c r="E49" s="186" t="s">
        <v>167</v>
      </c>
      <c r="G49" s="187"/>
      <c r="H49" s="365">
        <f>+H47+H46</f>
        <v>859322</v>
      </c>
      <c r="I49" s="366"/>
    </row>
    <row r="50" spans="1:9" ht="15.75" x14ac:dyDescent="0.25">
      <c r="A50" s="162" t="s">
        <v>121</v>
      </c>
      <c r="B50" s="168"/>
      <c r="C50" s="190">
        <f>+I14+I24+I35</f>
        <v>124</v>
      </c>
    </row>
    <row r="51" spans="1:9" ht="15.75" x14ac:dyDescent="0.25">
      <c r="A51" s="124"/>
      <c r="B51" s="169" t="s">
        <v>20</v>
      </c>
      <c r="C51" s="189">
        <f>+C49+C50</f>
        <v>233</v>
      </c>
    </row>
    <row r="54" spans="1:9" ht="16.5" thickBot="1" x14ac:dyDescent="0.3">
      <c r="C54" s="191" t="s">
        <v>169</v>
      </c>
    </row>
    <row r="56" spans="1:9" ht="15.75" x14ac:dyDescent="0.25">
      <c r="A56" s="161" t="s">
        <v>15</v>
      </c>
      <c r="B56" s="161"/>
      <c r="C56" s="190">
        <v>5</v>
      </c>
      <c r="D56" s="161" t="s">
        <v>171</v>
      </c>
      <c r="E56" s="190">
        <v>109</v>
      </c>
    </row>
    <row r="57" spans="1:9" ht="15.75" x14ac:dyDescent="0.25">
      <c r="A57" s="161" t="s">
        <v>8</v>
      </c>
      <c r="B57" s="161"/>
      <c r="C57" s="190">
        <v>1</v>
      </c>
      <c r="D57" s="161" t="s">
        <v>172</v>
      </c>
      <c r="E57" s="190">
        <v>124</v>
      </c>
    </row>
    <row r="58" spans="1:9" ht="15.75" x14ac:dyDescent="0.25">
      <c r="A58" s="357" t="s">
        <v>141</v>
      </c>
      <c r="B58" s="357"/>
      <c r="C58" s="190">
        <v>0</v>
      </c>
      <c r="D58" s="188" t="s">
        <v>170</v>
      </c>
      <c r="E58" s="189">
        <f>+E56+E57</f>
        <v>233</v>
      </c>
    </row>
    <row r="59" spans="1:9" ht="15.75" x14ac:dyDescent="0.25">
      <c r="A59" s="357" t="s">
        <v>142</v>
      </c>
      <c r="B59" s="357"/>
      <c r="C59" s="190">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opLeftCell="A4" workbookViewId="0">
      <selection activeCell="E30" sqref="E30:G33"/>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324" t="s">
        <v>13</v>
      </c>
      <c r="B2" s="324"/>
      <c r="C2" s="324"/>
      <c r="D2" s="324"/>
      <c r="E2" s="324"/>
      <c r="F2" s="324"/>
      <c r="G2" s="324"/>
      <c r="H2" s="324"/>
    </row>
    <row r="3" spans="1:11" ht="15.75" x14ac:dyDescent="0.25">
      <c r="A3" s="324" t="s">
        <v>16</v>
      </c>
      <c r="B3" s="324"/>
      <c r="C3" s="324"/>
      <c r="D3" s="324"/>
      <c r="E3" s="324"/>
      <c r="F3" s="324"/>
      <c r="G3" s="324"/>
      <c r="H3" s="324"/>
    </row>
    <row r="4" spans="1:11" ht="15.75" x14ac:dyDescent="0.25">
      <c r="A4" s="6"/>
      <c r="B4" s="6"/>
      <c r="C4" s="6"/>
      <c r="D4" s="6"/>
      <c r="E4" s="6"/>
      <c r="F4" s="6"/>
      <c r="G4" s="6"/>
      <c r="H4" s="6"/>
    </row>
    <row r="5" spans="1:11" ht="15.75" x14ac:dyDescent="0.25">
      <c r="A5" s="325" t="s">
        <v>54</v>
      </c>
      <c r="B5" s="325"/>
      <c r="C5" s="325"/>
      <c r="D5" s="325"/>
      <c r="E5" s="325"/>
      <c r="F5" s="325"/>
      <c r="G5" s="325"/>
      <c r="H5" s="325"/>
    </row>
    <row r="6" spans="1:11" x14ac:dyDescent="0.25">
      <c r="A6" s="7"/>
      <c r="B6" s="7"/>
      <c r="C6" s="7"/>
      <c r="D6" s="7"/>
      <c r="E6" s="7"/>
      <c r="F6" s="7"/>
      <c r="G6" s="7"/>
      <c r="H6" s="7"/>
      <c r="I6" s="7"/>
    </row>
    <row r="7" spans="1:11" x14ac:dyDescent="0.25">
      <c r="A7" s="7"/>
      <c r="B7" s="7"/>
      <c r="C7" s="7"/>
      <c r="D7" s="7"/>
      <c r="E7" s="7"/>
      <c r="F7" s="7"/>
      <c r="G7" s="7"/>
      <c r="H7" s="7"/>
      <c r="I7" s="7"/>
    </row>
    <row r="8" spans="1:11" ht="15.75" customHeight="1" thickBot="1" x14ac:dyDescent="0.3">
      <c r="A8" s="273" t="s">
        <v>24</v>
      </c>
      <c r="B8" s="273"/>
      <c r="C8" s="273"/>
      <c r="D8" s="273"/>
      <c r="E8" s="273"/>
      <c r="F8" s="273"/>
      <c r="G8" s="273"/>
      <c r="H8" s="273"/>
      <c r="I8" s="273"/>
      <c r="J8" s="273"/>
      <c r="K8" s="273"/>
    </row>
    <row r="9" spans="1:11" ht="15.75" customHeight="1" thickBot="1" x14ac:dyDescent="0.3">
      <c r="A9" s="274" t="s">
        <v>0</v>
      </c>
      <c r="B9" s="274" t="s">
        <v>4</v>
      </c>
      <c r="C9" s="285" t="s">
        <v>5</v>
      </c>
      <c r="D9" s="279" t="s">
        <v>2</v>
      </c>
      <c r="E9" s="279" t="s">
        <v>21</v>
      </c>
      <c r="F9" s="279" t="s">
        <v>50</v>
      </c>
      <c r="G9" s="274" t="s">
        <v>3</v>
      </c>
      <c r="H9" s="284" t="s">
        <v>7</v>
      </c>
      <c r="I9" s="285"/>
      <c r="J9" s="286" t="s">
        <v>25</v>
      </c>
      <c r="K9" s="286" t="s">
        <v>26</v>
      </c>
    </row>
    <row r="10" spans="1:11" ht="15" customHeight="1" x14ac:dyDescent="0.25">
      <c r="A10" s="275"/>
      <c r="B10" s="317"/>
      <c r="C10" s="318"/>
      <c r="D10" s="280"/>
      <c r="E10" s="280"/>
      <c r="F10" s="280"/>
      <c r="G10" s="282"/>
      <c r="H10" s="291" t="s">
        <v>6</v>
      </c>
      <c r="I10" s="291" t="s">
        <v>158</v>
      </c>
      <c r="J10" s="287"/>
      <c r="K10" s="289"/>
    </row>
    <row r="11" spans="1:11" ht="15.75" thickBot="1" x14ac:dyDescent="0.3">
      <c r="A11" s="276"/>
      <c r="B11" s="316"/>
      <c r="C11" s="319"/>
      <c r="D11" s="281"/>
      <c r="E11" s="281"/>
      <c r="F11" s="281"/>
      <c r="G11" s="283"/>
      <c r="H11" s="292"/>
      <c r="I11" s="293"/>
      <c r="J11" s="288"/>
      <c r="K11" s="290"/>
    </row>
    <row r="12" spans="1:11" ht="57.75" thickBot="1" x14ac:dyDescent="0.3">
      <c r="A12" s="19">
        <v>1</v>
      </c>
      <c r="B12" s="131" t="s">
        <v>159</v>
      </c>
      <c r="C12" s="131" t="s">
        <v>160</v>
      </c>
      <c r="D12" s="67" t="s">
        <v>28</v>
      </c>
      <c r="E12" s="67" t="s">
        <v>174</v>
      </c>
      <c r="F12" s="20">
        <v>8</v>
      </c>
      <c r="G12" s="84" t="s">
        <v>175</v>
      </c>
      <c r="H12" s="42">
        <v>25</v>
      </c>
      <c r="I12" s="42">
        <v>14</v>
      </c>
      <c r="J12" s="74">
        <v>34180</v>
      </c>
      <c r="K12" s="74">
        <v>60000</v>
      </c>
    </row>
    <row r="13" spans="1:11" ht="15.75" customHeight="1" thickBot="1" x14ac:dyDescent="0.3">
      <c r="A13" s="68">
        <f>SUM(A12:A12)</f>
        <v>1</v>
      </c>
      <c r="B13" s="297" t="s">
        <v>12</v>
      </c>
      <c r="C13" s="303"/>
      <c r="D13" s="303"/>
      <c r="E13" s="304"/>
      <c r="F13" s="93">
        <f>SUM(F12:F12)</f>
        <v>8</v>
      </c>
      <c r="G13" s="192"/>
      <c r="H13" s="194">
        <f>SUM(H12:H12)</f>
        <v>25</v>
      </c>
      <c r="I13" s="194">
        <f>SUM(I12:I12)</f>
        <v>14</v>
      </c>
      <c r="J13" s="193">
        <f>SUM(J12:J12)</f>
        <v>34180</v>
      </c>
      <c r="K13" s="193">
        <f>SUM(K12:K12)</f>
        <v>60000</v>
      </c>
    </row>
    <row r="14" spans="1:11" ht="15.75" customHeight="1" thickBot="1" x14ac:dyDescent="0.3">
      <c r="A14" s="294" t="s">
        <v>11</v>
      </c>
      <c r="B14" s="295"/>
      <c r="C14" s="295"/>
      <c r="D14" s="295"/>
      <c r="E14" s="295"/>
      <c r="F14" s="295"/>
      <c r="G14" s="296"/>
      <c r="H14" s="56"/>
      <c r="I14" s="56"/>
      <c r="J14" s="193" t="s">
        <v>14</v>
      </c>
      <c r="K14" s="58">
        <f>+K13*1.1</f>
        <v>66000</v>
      </c>
    </row>
    <row r="15" spans="1:11" ht="15.75" customHeight="1" thickBot="1" x14ac:dyDescent="0.3">
      <c r="A15" s="297" t="s">
        <v>75</v>
      </c>
      <c r="B15" s="298"/>
      <c r="C15" s="298"/>
      <c r="D15" s="298"/>
      <c r="E15" s="298"/>
      <c r="F15" s="298"/>
      <c r="G15" s="299"/>
      <c r="H15" s="60"/>
      <c r="I15" s="60"/>
      <c r="J15" s="300">
        <f>+K14+J13</f>
        <v>100180</v>
      </c>
      <c r="K15" s="296"/>
    </row>
    <row r="16" spans="1:11" ht="15.75" customHeight="1" x14ac:dyDescent="0.25">
      <c r="A16" s="24"/>
      <c r="B16" s="64"/>
      <c r="C16" s="64"/>
      <c r="D16" s="64"/>
      <c r="E16" s="64"/>
      <c r="F16" s="64"/>
      <c r="G16" s="64"/>
      <c r="H16" s="206"/>
      <c r="I16" s="206"/>
      <c r="J16" s="87"/>
      <c r="K16" s="88"/>
    </row>
    <row r="17" spans="1:11" x14ac:dyDescent="0.25">
      <c r="A17" s="7"/>
      <c r="B17" s="7"/>
      <c r="C17" s="7"/>
      <c r="D17" s="7"/>
      <c r="E17" s="7"/>
      <c r="F17" s="7"/>
      <c r="G17" s="7"/>
      <c r="H17" s="7"/>
      <c r="I17" s="7"/>
    </row>
    <row r="18" spans="1:11" ht="15.75" thickBot="1" x14ac:dyDescent="0.3">
      <c r="A18" s="327" t="s">
        <v>81</v>
      </c>
      <c r="B18" s="327"/>
      <c r="C18" s="327"/>
      <c r="D18" s="327"/>
      <c r="E18" s="133"/>
      <c r="F18" s="133"/>
      <c r="G18" s="133"/>
      <c r="H18" s="134"/>
      <c r="I18" s="134"/>
      <c r="J18" s="135"/>
      <c r="K18" s="136"/>
    </row>
    <row r="19" spans="1:11" ht="15.75" thickBot="1" x14ac:dyDescent="0.3">
      <c r="A19" s="328" t="s">
        <v>0</v>
      </c>
      <c r="B19" s="198" t="s">
        <v>4</v>
      </c>
      <c r="C19" s="333" t="s">
        <v>5</v>
      </c>
      <c r="D19" s="328" t="s">
        <v>2</v>
      </c>
      <c r="E19" s="328" t="s">
        <v>21</v>
      </c>
      <c r="F19" s="328" t="s">
        <v>50</v>
      </c>
      <c r="G19" s="328" t="s">
        <v>3</v>
      </c>
      <c r="H19" s="346" t="s">
        <v>7</v>
      </c>
      <c r="I19" s="333"/>
      <c r="J19" s="347" t="s">
        <v>25</v>
      </c>
      <c r="K19" s="347" t="s">
        <v>26</v>
      </c>
    </row>
    <row r="20" spans="1:11" x14ac:dyDescent="0.25">
      <c r="A20" s="329"/>
      <c r="B20" s="199" t="s">
        <v>4</v>
      </c>
      <c r="C20" s="334" t="s">
        <v>5</v>
      </c>
      <c r="D20" s="331"/>
      <c r="E20" s="331"/>
      <c r="F20" s="331"/>
      <c r="G20" s="344"/>
      <c r="H20" s="347" t="s">
        <v>6</v>
      </c>
      <c r="I20" s="347" t="s">
        <v>17</v>
      </c>
      <c r="J20" s="348"/>
      <c r="K20" s="350"/>
    </row>
    <row r="21" spans="1:11" ht="15.75" thickBot="1" x14ac:dyDescent="0.3">
      <c r="A21" s="330"/>
      <c r="B21" s="200"/>
      <c r="C21" s="335"/>
      <c r="D21" s="332"/>
      <c r="E21" s="332"/>
      <c r="F21" s="332"/>
      <c r="G21" s="345"/>
      <c r="H21" s="351"/>
      <c r="I21" s="352"/>
      <c r="J21" s="349"/>
      <c r="K21" s="351"/>
    </row>
    <row r="22" spans="1:11" ht="86.25" thickBot="1" x14ac:dyDescent="0.3">
      <c r="A22" s="131">
        <v>1</v>
      </c>
      <c r="B22" s="131" t="s">
        <v>179</v>
      </c>
      <c r="C22" s="130" t="s">
        <v>176</v>
      </c>
      <c r="D22" s="131" t="s">
        <v>84</v>
      </c>
      <c r="E22" s="132" t="s">
        <v>177</v>
      </c>
      <c r="F22" s="131">
        <v>16</v>
      </c>
      <c r="G22" s="131" t="s">
        <v>178</v>
      </c>
      <c r="H22" s="131">
        <v>36</v>
      </c>
      <c r="I22" s="131">
        <v>0</v>
      </c>
      <c r="J22" s="91">
        <v>64664</v>
      </c>
      <c r="K22" s="91">
        <v>49500</v>
      </c>
    </row>
    <row r="23" spans="1:11" ht="15.75" thickBot="1" x14ac:dyDescent="0.3">
      <c r="A23" s="137">
        <f>SUM(A22:A22)</f>
        <v>1</v>
      </c>
      <c r="B23" s="336" t="s">
        <v>96</v>
      </c>
      <c r="C23" s="337"/>
      <c r="D23" s="337"/>
      <c r="E23" s="338"/>
      <c r="F23" s="202">
        <f>SUM(F22:F22)</f>
        <v>16</v>
      </c>
      <c r="G23" s="201"/>
      <c r="H23" s="202">
        <f>SUM(H22:H22)</f>
        <v>36</v>
      </c>
      <c r="I23" s="202">
        <f>SUM(I22:I22)</f>
        <v>0</v>
      </c>
      <c r="J23" s="115">
        <f>SUM(J22:J22)</f>
        <v>64664</v>
      </c>
      <c r="K23" s="115">
        <f>SUM(K22:K22)</f>
        <v>49500</v>
      </c>
    </row>
    <row r="24" spans="1:11" ht="15.75" thickBot="1" x14ac:dyDescent="0.3">
      <c r="A24" s="339" t="s">
        <v>11</v>
      </c>
      <c r="B24" s="340"/>
      <c r="C24" s="340"/>
      <c r="D24" s="340"/>
      <c r="E24" s="340"/>
      <c r="F24" s="340"/>
      <c r="G24" s="340"/>
      <c r="H24" s="138"/>
      <c r="I24" s="139"/>
      <c r="J24" s="184" t="s">
        <v>14</v>
      </c>
      <c r="K24" s="203">
        <f>+K23*1.1</f>
        <v>54450.000000000007</v>
      </c>
    </row>
    <row r="25" spans="1:11" ht="15.75" thickBot="1" x14ac:dyDescent="0.3">
      <c r="A25" s="341" t="s">
        <v>75</v>
      </c>
      <c r="B25" s="342"/>
      <c r="C25" s="342"/>
      <c r="D25" s="342"/>
      <c r="E25" s="342"/>
      <c r="F25" s="342"/>
      <c r="G25" s="342"/>
      <c r="H25" s="140"/>
      <c r="I25" s="140"/>
      <c r="J25" s="343">
        <f>+K24+J23</f>
        <v>119114</v>
      </c>
      <c r="K25" s="340"/>
    </row>
    <row r="26" spans="1:11" x14ac:dyDescent="0.25">
      <c r="A26" s="7"/>
      <c r="B26" s="7"/>
      <c r="C26" s="7"/>
      <c r="D26" s="7"/>
      <c r="E26" s="7"/>
      <c r="F26" s="7"/>
      <c r="G26" s="7"/>
      <c r="H26" s="7"/>
      <c r="I26" s="7"/>
    </row>
    <row r="27" spans="1:11" x14ac:dyDescent="0.25">
      <c r="A27" s="7"/>
      <c r="B27" s="7"/>
      <c r="C27" s="7"/>
      <c r="D27" s="7"/>
      <c r="E27" s="7"/>
      <c r="F27" s="7"/>
      <c r="G27" s="7"/>
      <c r="H27" s="7"/>
      <c r="I27" s="7"/>
    </row>
    <row r="28" spans="1:11" ht="15.75" thickBot="1" x14ac:dyDescent="0.3">
      <c r="A28" s="165" t="s">
        <v>147</v>
      </c>
      <c r="B28" s="166"/>
      <c r="C28" s="205">
        <v>2</v>
      </c>
      <c r="D28" s="7"/>
      <c r="E28" s="7"/>
      <c r="F28" s="7"/>
      <c r="G28" s="7"/>
      <c r="H28" s="7"/>
      <c r="I28" s="7"/>
    </row>
    <row r="29" spans="1:11" x14ac:dyDescent="0.25">
      <c r="A29" s="7"/>
      <c r="B29" s="7"/>
      <c r="C29" s="7"/>
      <c r="D29" s="7"/>
      <c r="E29" s="7"/>
      <c r="F29" s="7"/>
      <c r="G29" s="7"/>
      <c r="H29" s="7"/>
      <c r="I29" s="7"/>
    </row>
    <row r="30" spans="1:11" x14ac:dyDescent="0.25">
      <c r="A30" s="161" t="s">
        <v>15</v>
      </c>
      <c r="B30" s="161"/>
      <c r="C30" s="204">
        <f>+A23</f>
        <v>1</v>
      </c>
      <c r="D30" s="7"/>
      <c r="E30" s="367" t="s">
        <v>165</v>
      </c>
      <c r="F30" s="367"/>
      <c r="G30" s="367"/>
      <c r="H30" s="369">
        <f>+J13+J23</f>
        <v>98844</v>
      </c>
      <c r="I30" s="370"/>
    </row>
    <row r="31" spans="1:11" x14ac:dyDescent="0.25">
      <c r="A31" s="161" t="s">
        <v>8</v>
      </c>
      <c r="B31" s="161"/>
      <c r="C31" s="197">
        <v>1</v>
      </c>
      <c r="D31" s="7"/>
      <c r="E31" s="368" t="s">
        <v>166</v>
      </c>
      <c r="F31" s="368"/>
      <c r="G31" s="368"/>
      <c r="H31" s="371">
        <f>+K14+K24</f>
        <v>120450</v>
      </c>
      <c r="I31" s="370"/>
    </row>
    <row r="32" spans="1:11" x14ac:dyDescent="0.25">
      <c r="A32" s="357" t="s">
        <v>141</v>
      </c>
      <c r="B32" s="357"/>
      <c r="C32" s="197">
        <v>0</v>
      </c>
      <c r="D32" s="7"/>
      <c r="E32" s="185"/>
      <c r="F32" s="185"/>
      <c r="G32" s="185"/>
      <c r="H32" s="7"/>
      <c r="I32" s="7"/>
    </row>
    <row r="33" spans="1:9" x14ac:dyDescent="0.25">
      <c r="A33" s="357" t="s">
        <v>142</v>
      </c>
      <c r="B33" s="357"/>
      <c r="C33" s="197">
        <v>0</v>
      </c>
      <c r="D33" s="7"/>
      <c r="E33" s="186" t="s">
        <v>167</v>
      </c>
      <c r="G33" s="187"/>
      <c r="H33" s="372">
        <f>SUM(H30:I32)</f>
        <v>219294</v>
      </c>
      <c r="I33" s="373"/>
    </row>
    <row r="34" spans="1:9" x14ac:dyDescent="0.25">
      <c r="A34" s="162" t="s">
        <v>122</v>
      </c>
      <c r="B34" s="163"/>
      <c r="C34" s="204">
        <f>+F23+F13</f>
        <v>24</v>
      </c>
      <c r="D34" s="7"/>
      <c r="E34" s="7"/>
      <c r="F34" s="7"/>
      <c r="G34" s="7"/>
      <c r="H34" s="7"/>
      <c r="I34" s="7"/>
    </row>
    <row r="35" spans="1:9" x14ac:dyDescent="0.25">
      <c r="A35" s="162" t="s">
        <v>9</v>
      </c>
      <c r="B35" s="162"/>
      <c r="C35" s="204">
        <f>+H12+H22</f>
        <v>61</v>
      </c>
      <c r="D35" s="7"/>
      <c r="E35" s="7"/>
      <c r="F35" s="7"/>
      <c r="G35" s="7"/>
      <c r="H35" s="7"/>
      <c r="I35" s="7"/>
    </row>
    <row r="36" spans="1:9" x14ac:dyDescent="0.25">
      <c r="A36" s="162" t="s">
        <v>121</v>
      </c>
      <c r="B36" s="168"/>
      <c r="C36" s="204">
        <f>+I13+I23</f>
        <v>14</v>
      </c>
      <c r="D36" s="7"/>
      <c r="E36" s="7"/>
      <c r="F36" s="7"/>
      <c r="G36" s="7"/>
      <c r="H36" s="7"/>
      <c r="I36" s="7"/>
    </row>
    <row r="37" spans="1:9" x14ac:dyDescent="0.25">
      <c r="A37" s="124"/>
      <c r="B37" s="169" t="s">
        <v>20</v>
      </c>
      <c r="C37" s="38">
        <f>+C36+C35</f>
        <v>75</v>
      </c>
      <c r="D37" s="7"/>
      <c r="E37" s="7"/>
      <c r="F37" s="7"/>
      <c r="G37" s="7"/>
      <c r="H37" s="7"/>
      <c r="I37" s="7"/>
    </row>
    <row r="38" spans="1:9" x14ac:dyDescent="0.25">
      <c r="C38" s="7"/>
      <c r="D38" s="7"/>
      <c r="E38" s="7"/>
      <c r="F38" s="7"/>
      <c r="G38" s="7"/>
      <c r="H38" s="7"/>
      <c r="I38" s="7"/>
    </row>
    <row r="39" spans="1:9" x14ac:dyDescent="0.25">
      <c r="C39" s="7"/>
      <c r="D39" s="7"/>
      <c r="E39" s="7"/>
      <c r="F39" s="7"/>
      <c r="G39" s="7"/>
      <c r="H39" s="7"/>
      <c r="I39" s="7"/>
    </row>
    <row r="40" spans="1:9" x14ac:dyDescent="0.25">
      <c r="C40" s="7"/>
      <c r="D40" s="7"/>
      <c r="E40" s="7"/>
      <c r="F40" s="7"/>
      <c r="G40" s="7"/>
      <c r="H40" s="7"/>
      <c r="I40" s="7"/>
    </row>
    <row r="41" spans="1:9" ht="15.75" x14ac:dyDescent="0.25">
      <c r="A41" s="374" t="s">
        <v>54</v>
      </c>
      <c r="B41" s="374"/>
      <c r="C41" s="374"/>
      <c r="D41" s="374"/>
      <c r="E41" s="374"/>
      <c r="F41" s="7"/>
      <c r="G41" s="7"/>
      <c r="H41" s="7"/>
      <c r="I41" s="7"/>
    </row>
    <row r="42" spans="1:9" x14ac:dyDescent="0.25">
      <c r="C42" s="7"/>
      <c r="D42" s="7"/>
      <c r="E42" s="7"/>
      <c r="F42" s="7"/>
      <c r="G42" s="7"/>
      <c r="H42" s="7"/>
      <c r="I42" s="7"/>
    </row>
    <row r="43" spans="1:9" x14ac:dyDescent="0.25">
      <c r="C43" s="7"/>
      <c r="D43" s="7"/>
      <c r="E43" s="7"/>
      <c r="F43" s="7"/>
      <c r="G43" s="7"/>
      <c r="H43" s="7"/>
      <c r="I43" s="7"/>
    </row>
    <row r="44" spans="1:9" ht="16.5" thickBot="1" x14ac:dyDescent="0.3">
      <c r="C44" s="191" t="s">
        <v>169</v>
      </c>
      <c r="D44" s="7"/>
      <c r="E44" s="7"/>
      <c r="F44" s="7"/>
      <c r="G44" s="7"/>
      <c r="H44" s="7"/>
      <c r="I44" s="7"/>
    </row>
    <row r="45" spans="1:9" ht="15.75" x14ac:dyDescent="0.25">
      <c r="C45" s="196"/>
      <c r="D45" s="7"/>
      <c r="E45" s="7"/>
      <c r="F45" s="7"/>
      <c r="G45" s="7"/>
      <c r="H45" s="7"/>
      <c r="I45" s="7"/>
    </row>
    <row r="46" spans="1:9" x14ac:dyDescent="0.25">
      <c r="A46" s="161" t="s">
        <v>15</v>
      </c>
      <c r="B46" s="161"/>
      <c r="C46" s="197">
        <v>1</v>
      </c>
      <c r="D46" s="161" t="s">
        <v>171</v>
      </c>
      <c r="F46" s="204">
        <v>61</v>
      </c>
      <c r="G46" s="7"/>
      <c r="H46" s="7"/>
      <c r="I46" s="7"/>
    </row>
    <row r="47" spans="1:9" x14ac:dyDescent="0.25">
      <c r="A47" s="161" t="s">
        <v>8</v>
      </c>
      <c r="B47" s="161"/>
      <c r="C47" s="197">
        <v>1</v>
      </c>
      <c r="D47" s="161" t="s">
        <v>172</v>
      </c>
      <c r="F47" s="204">
        <v>14</v>
      </c>
      <c r="G47" s="7"/>
      <c r="H47" s="7"/>
      <c r="I47" s="7"/>
    </row>
    <row r="48" spans="1:9" x14ac:dyDescent="0.25">
      <c r="A48" s="357" t="s">
        <v>141</v>
      </c>
      <c r="B48" s="357"/>
      <c r="C48" s="197">
        <v>0</v>
      </c>
      <c r="D48" s="195" t="s">
        <v>20</v>
      </c>
      <c r="F48" s="38">
        <v>75</v>
      </c>
      <c r="G48" s="7"/>
      <c r="H48" s="7"/>
      <c r="I48" s="7"/>
    </row>
    <row r="49" spans="1:9" x14ac:dyDescent="0.25">
      <c r="A49" s="357" t="s">
        <v>142</v>
      </c>
      <c r="B49" s="357"/>
      <c r="C49" s="197">
        <v>0</v>
      </c>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topLeftCell="A17" workbookViewId="0">
      <selection activeCell="K33" sqref="K33"/>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x14ac:dyDescent="0.25">
      <c r="A1" s="270" t="s">
        <v>13</v>
      </c>
      <c r="B1" s="270"/>
      <c r="C1" s="270"/>
      <c r="D1" s="270"/>
      <c r="E1" s="270"/>
      <c r="F1" s="270"/>
      <c r="G1" s="270"/>
      <c r="H1" s="270"/>
    </row>
    <row r="2" spans="1:11" x14ac:dyDescent="0.25">
      <c r="A2" s="270" t="s">
        <v>16</v>
      </c>
      <c r="B2" s="270"/>
      <c r="C2" s="270"/>
      <c r="D2" s="270"/>
      <c r="E2" s="270"/>
      <c r="F2" s="270"/>
      <c r="G2" s="270"/>
      <c r="H2" s="270"/>
    </row>
    <row r="3" spans="1:11" x14ac:dyDescent="0.25">
      <c r="A3" s="7"/>
      <c r="B3" s="7"/>
      <c r="C3" s="7"/>
      <c r="D3" s="7"/>
      <c r="E3" s="7"/>
      <c r="F3" s="7"/>
      <c r="G3" s="7"/>
      <c r="H3" s="7"/>
    </row>
    <row r="4" spans="1:11" x14ac:dyDescent="0.25">
      <c r="A4" s="385"/>
      <c r="B4" s="385"/>
      <c r="C4" s="385"/>
      <c r="D4" s="385"/>
      <c r="E4" s="385"/>
      <c r="F4" s="385"/>
      <c r="G4" s="385"/>
      <c r="H4" s="385"/>
    </row>
    <row r="5" spans="1:11" x14ac:dyDescent="0.25">
      <c r="A5" s="272" t="s">
        <v>55</v>
      </c>
      <c r="B5" s="272"/>
      <c r="C5" s="272"/>
      <c r="D5" s="272"/>
      <c r="E5" s="272"/>
      <c r="F5" s="272"/>
      <c r="G5" s="272"/>
      <c r="H5" s="272"/>
    </row>
    <row r="6" spans="1:11" x14ac:dyDescent="0.25">
      <c r="A6" s="232"/>
      <c r="B6" s="232"/>
      <c r="C6" s="232"/>
      <c r="D6" s="232"/>
      <c r="E6" s="232"/>
      <c r="F6" s="232"/>
      <c r="G6" s="232"/>
      <c r="H6" s="232"/>
    </row>
    <row r="7" spans="1:11" x14ac:dyDescent="0.25">
      <c r="A7" s="232"/>
      <c r="B7" s="232"/>
      <c r="C7" s="232"/>
      <c r="D7" s="232"/>
      <c r="E7" s="232"/>
      <c r="F7" s="232"/>
      <c r="G7" s="232"/>
      <c r="H7" s="232"/>
    </row>
    <row r="8" spans="1:11" x14ac:dyDescent="0.25">
      <c r="A8" s="23"/>
      <c r="B8" s="23"/>
      <c r="C8" s="23"/>
      <c r="D8" s="23"/>
      <c r="E8" s="23"/>
      <c r="F8" s="23"/>
      <c r="G8" s="23"/>
      <c r="H8" s="23"/>
    </row>
    <row r="9" spans="1:11" x14ac:dyDescent="0.25">
      <c r="A9" s="354" t="s">
        <v>81</v>
      </c>
      <c r="B9" s="354"/>
      <c r="C9" s="354"/>
      <c r="D9" s="354"/>
      <c r="E9" s="7"/>
      <c r="F9" s="7"/>
      <c r="G9" s="7"/>
      <c r="H9" s="7"/>
    </row>
    <row r="10" spans="1:11" ht="15.75" customHeight="1" thickBot="1" x14ac:dyDescent="0.3">
      <c r="E10" s="120"/>
      <c r="F10" s="120"/>
      <c r="G10" s="120"/>
      <c r="H10" s="121"/>
      <c r="I10" s="121"/>
      <c r="J10" s="122"/>
      <c r="K10" s="123"/>
    </row>
    <row r="11" spans="1:11" ht="15.75" customHeight="1" thickBot="1" x14ac:dyDescent="0.3">
      <c r="A11" s="328" t="s">
        <v>0</v>
      </c>
      <c r="B11" s="207" t="s">
        <v>4</v>
      </c>
      <c r="C11" s="333" t="s">
        <v>5</v>
      </c>
      <c r="D11" s="328" t="s">
        <v>2</v>
      </c>
      <c r="E11" s="328" t="s">
        <v>21</v>
      </c>
      <c r="F11" s="328" t="s">
        <v>50</v>
      </c>
      <c r="G11" s="328" t="s">
        <v>3</v>
      </c>
      <c r="H11" s="346" t="s">
        <v>7</v>
      </c>
      <c r="I11" s="333"/>
      <c r="J11" s="347" t="s">
        <v>25</v>
      </c>
      <c r="K11" s="347" t="s">
        <v>26</v>
      </c>
    </row>
    <row r="12" spans="1:11" ht="15" customHeight="1" x14ac:dyDescent="0.25">
      <c r="A12" s="329"/>
      <c r="B12" s="208" t="s">
        <v>4</v>
      </c>
      <c r="C12" s="334" t="s">
        <v>5</v>
      </c>
      <c r="D12" s="331"/>
      <c r="E12" s="331"/>
      <c r="F12" s="331"/>
      <c r="G12" s="344"/>
      <c r="H12" s="347" t="s">
        <v>6</v>
      </c>
      <c r="I12" s="347" t="s">
        <v>17</v>
      </c>
      <c r="J12" s="348"/>
      <c r="K12" s="350"/>
    </row>
    <row r="13" spans="1:11" ht="15.75" thickBot="1" x14ac:dyDescent="0.3">
      <c r="A13" s="330"/>
      <c r="B13" s="209"/>
      <c r="C13" s="335"/>
      <c r="D13" s="332"/>
      <c r="E13" s="332"/>
      <c r="F13" s="332"/>
      <c r="G13" s="345"/>
      <c r="H13" s="351"/>
      <c r="I13" s="352"/>
      <c r="J13" s="349"/>
      <c r="K13" s="351"/>
    </row>
    <row r="14" spans="1:11" ht="47.25" customHeight="1" thickBot="1" x14ac:dyDescent="0.3">
      <c r="A14" s="131">
        <v>1</v>
      </c>
      <c r="B14" s="131" t="s">
        <v>182</v>
      </c>
      <c r="C14" s="130" t="s">
        <v>184</v>
      </c>
      <c r="D14" s="131" t="s">
        <v>84</v>
      </c>
      <c r="E14" s="132" t="s">
        <v>180</v>
      </c>
      <c r="F14" s="131">
        <v>16</v>
      </c>
      <c r="G14" s="131" t="s">
        <v>181</v>
      </c>
      <c r="H14" s="131">
        <v>17</v>
      </c>
      <c r="I14" s="131">
        <v>35</v>
      </c>
      <c r="J14" s="91">
        <v>0</v>
      </c>
      <c r="K14" s="91">
        <v>31200</v>
      </c>
    </row>
    <row r="15" spans="1:11" ht="15.75" thickBot="1" x14ac:dyDescent="0.3">
      <c r="A15" s="137">
        <f>SUM(A14:A14)</f>
        <v>1</v>
      </c>
      <c r="B15" s="336" t="s">
        <v>96</v>
      </c>
      <c r="C15" s="337"/>
      <c r="D15" s="337"/>
      <c r="E15" s="338"/>
      <c r="F15" s="211">
        <f>SUM(F14:F14)</f>
        <v>16</v>
      </c>
      <c r="G15" s="210"/>
      <c r="H15" s="211">
        <f>SUM(H14:H14)</f>
        <v>17</v>
      </c>
      <c r="I15" s="211">
        <f>SUM(I14:I14)</f>
        <v>35</v>
      </c>
      <c r="J15" s="115">
        <f>SUM(J14:J14)</f>
        <v>0</v>
      </c>
      <c r="K15" s="115">
        <f>SUM(K14:K14)</f>
        <v>31200</v>
      </c>
    </row>
    <row r="16" spans="1:11" ht="15.75" thickBot="1" x14ac:dyDescent="0.3">
      <c r="A16" s="339" t="s">
        <v>11</v>
      </c>
      <c r="B16" s="340"/>
      <c r="C16" s="340"/>
      <c r="D16" s="340"/>
      <c r="E16" s="340"/>
      <c r="F16" s="340"/>
      <c r="G16" s="340"/>
      <c r="H16" s="218"/>
      <c r="I16" s="219"/>
      <c r="J16" s="184" t="s">
        <v>14</v>
      </c>
      <c r="K16" s="212">
        <f>+K15*1.1</f>
        <v>34320</v>
      </c>
    </row>
    <row r="17" spans="1:11" ht="15.75" thickBot="1" x14ac:dyDescent="0.3">
      <c r="A17" s="341" t="s">
        <v>75</v>
      </c>
      <c r="B17" s="342"/>
      <c r="C17" s="342"/>
      <c r="D17" s="342"/>
      <c r="E17" s="342"/>
      <c r="F17" s="342"/>
      <c r="G17" s="342"/>
      <c r="H17" s="220"/>
      <c r="I17" s="220"/>
      <c r="J17" s="343">
        <f>+K16+J15</f>
        <v>34320</v>
      </c>
      <c r="K17" s="340"/>
    </row>
    <row r="20" spans="1:11" x14ac:dyDescent="0.25">
      <c r="A20" s="384" t="s">
        <v>24</v>
      </c>
      <c r="B20" s="384"/>
      <c r="C20" s="384"/>
      <c r="D20" s="384"/>
      <c r="E20" s="384"/>
      <c r="F20" s="384"/>
      <c r="G20" s="384"/>
      <c r="H20" s="384"/>
      <c r="I20" s="384"/>
      <c r="J20" s="384"/>
      <c r="K20" s="384"/>
    </row>
    <row r="21" spans="1:11" ht="15.75" thickBot="1" x14ac:dyDescent="0.3">
      <c r="A21" s="384"/>
      <c r="B21" s="384"/>
      <c r="C21" s="384"/>
      <c r="D21" s="384"/>
      <c r="E21" s="384"/>
      <c r="F21" s="384"/>
      <c r="G21" s="384"/>
      <c r="H21" s="384"/>
      <c r="I21" s="384"/>
      <c r="J21" s="384"/>
      <c r="K21" s="384"/>
    </row>
    <row r="22" spans="1:11" ht="15.75" thickBot="1" x14ac:dyDescent="0.3">
      <c r="A22" s="328" t="s">
        <v>0</v>
      </c>
      <c r="B22" s="328" t="s">
        <v>4</v>
      </c>
      <c r="C22" s="333" t="s">
        <v>5</v>
      </c>
      <c r="D22" s="328" t="s">
        <v>2</v>
      </c>
      <c r="E22" s="328" t="s">
        <v>21</v>
      </c>
      <c r="F22" s="328" t="s">
        <v>50</v>
      </c>
      <c r="G22" s="328" t="s">
        <v>3</v>
      </c>
      <c r="H22" s="346" t="s">
        <v>7</v>
      </c>
      <c r="I22" s="333"/>
      <c r="J22" s="347" t="s">
        <v>25</v>
      </c>
      <c r="K22" s="347" t="s">
        <v>26</v>
      </c>
    </row>
    <row r="23" spans="1:11" x14ac:dyDescent="0.25">
      <c r="A23" s="329"/>
      <c r="B23" s="331"/>
      <c r="C23" s="334"/>
      <c r="D23" s="331"/>
      <c r="E23" s="331"/>
      <c r="F23" s="331"/>
      <c r="G23" s="344"/>
      <c r="H23" s="381" t="s">
        <v>6</v>
      </c>
      <c r="I23" s="381" t="s">
        <v>158</v>
      </c>
      <c r="J23" s="348"/>
      <c r="K23" s="350"/>
    </row>
    <row r="24" spans="1:11" ht="15.75" thickBot="1" x14ac:dyDescent="0.3">
      <c r="A24" s="330"/>
      <c r="B24" s="332"/>
      <c r="C24" s="335"/>
      <c r="D24" s="332"/>
      <c r="E24" s="332"/>
      <c r="F24" s="332"/>
      <c r="G24" s="345"/>
      <c r="H24" s="382"/>
      <c r="I24" s="383"/>
      <c r="J24" s="349"/>
      <c r="K24" s="351"/>
    </row>
    <row r="25" spans="1:11" ht="47.25" customHeight="1" thickBot="1" x14ac:dyDescent="0.3">
      <c r="A25" s="215">
        <v>1</v>
      </c>
      <c r="B25" s="131" t="s">
        <v>185</v>
      </c>
      <c r="C25" s="131" t="s">
        <v>186</v>
      </c>
      <c r="D25" s="225" t="s">
        <v>28</v>
      </c>
      <c r="E25" s="225" t="s">
        <v>187</v>
      </c>
      <c r="F25" s="226">
        <v>27</v>
      </c>
      <c r="G25" s="227" t="s">
        <v>101</v>
      </c>
      <c r="H25" s="228">
        <v>30</v>
      </c>
      <c r="I25" s="228">
        <v>4</v>
      </c>
      <c r="J25" s="229">
        <v>62179.5</v>
      </c>
      <c r="K25" s="229">
        <v>46800</v>
      </c>
    </row>
    <row r="26" spans="1:11" ht="15.75" thickBot="1" x14ac:dyDescent="0.3">
      <c r="A26" s="221">
        <f>SUM(A25:A25)</f>
        <v>1</v>
      </c>
      <c r="B26" s="336" t="s">
        <v>12</v>
      </c>
      <c r="C26" s="337"/>
      <c r="D26" s="337"/>
      <c r="E26" s="338"/>
      <c r="F26" s="222">
        <f>SUM(F25:F25)</f>
        <v>27</v>
      </c>
      <c r="G26" s="223"/>
      <c r="H26" s="216">
        <f>SUM(H25:H25)</f>
        <v>30</v>
      </c>
      <c r="I26" s="216">
        <f>SUM(I25:I25)</f>
        <v>4</v>
      </c>
      <c r="J26" s="217">
        <f>SUM(J25:J25)</f>
        <v>62179.5</v>
      </c>
      <c r="K26" s="217">
        <f>SUM(K25:K25)</f>
        <v>46800</v>
      </c>
    </row>
    <row r="27" spans="1:11" ht="15.75" thickBot="1" x14ac:dyDescent="0.3">
      <c r="A27" s="375" t="s">
        <v>11</v>
      </c>
      <c r="B27" s="376"/>
      <c r="C27" s="376"/>
      <c r="D27" s="376"/>
      <c r="E27" s="376"/>
      <c r="F27" s="376"/>
      <c r="G27" s="377"/>
      <c r="H27" s="138"/>
      <c r="I27" s="138"/>
      <c r="J27" s="217" t="s">
        <v>14</v>
      </c>
      <c r="K27" s="230">
        <f>+K26*1.1</f>
        <v>51480.000000000007</v>
      </c>
    </row>
    <row r="28" spans="1:11" ht="15.75" thickBot="1" x14ac:dyDescent="0.3">
      <c r="A28" s="336" t="s">
        <v>75</v>
      </c>
      <c r="B28" s="378"/>
      <c r="C28" s="378"/>
      <c r="D28" s="378"/>
      <c r="E28" s="378"/>
      <c r="F28" s="378"/>
      <c r="G28" s="379"/>
      <c r="H28" s="231"/>
      <c r="I28" s="231"/>
      <c r="J28" s="380">
        <f>+K27+J26</f>
        <v>113659.5</v>
      </c>
      <c r="K28" s="377"/>
    </row>
    <row r="31" spans="1:11" ht="15.75" thickBot="1" x14ac:dyDescent="0.3">
      <c r="A31" s="165" t="s">
        <v>147</v>
      </c>
      <c r="B31" s="166"/>
      <c r="C31" s="167">
        <f>+C33+C34+C35+C36</f>
        <v>2</v>
      </c>
    </row>
    <row r="32" spans="1:11" x14ac:dyDescent="0.25">
      <c r="A32" s="7"/>
      <c r="B32" s="7"/>
      <c r="C32" s="163"/>
      <c r="K32">
        <f>+J25/2</f>
        <v>31089.75</v>
      </c>
    </row>
    <row r="33" spans="1:9" x14ac:dyDescent="0.25">
      <c r="A33" s="161" t="s">
        <v>15</v>
      </c>
      <c r="B33" s="161"/>
      <c r="C33" s="96">
        <f>+A15+A26</f>
        <v>2</v>
      </c>
      <c r="F33" s="367" t="s">
        <v>165</v>
      </c>
      <c r="G33" s="367"/>
      <c r="H33" s="367"/>
      <c r="I33" s="234">
        <f>+J15+J26</f>
        <v>62179.5</v>
      </c>
    </row>
    <row r="34" spans="1:9" x14ac:dyDescent="0.25">
      <c r="A34" s="161" t="s">
        <v>8</v>
      </c>
      <c r="B34" s="161"/>
      <c r="C34" s="96">
        <v>0</v>
      </c>
      <c r="F34" s="368" t="s">
        <v>166</v>
      </c>
      <c r="G34" s="368"/>
      <c r="H34" s="368"/>
      <c r="I34" s="8">
        <f>+K16+K27</f>
        <v>85800</v>
      </c>
    </row>
    <row r="35" spans="1:9" x14ac:dyDescent="0.25">
      <c r="A35" s="357" t="s">
        <v>141</v>
      </c>
      <c r="B35" s="357"/>
      <c r="C35" s="96">
        <v>0</v>
      </c>
      <c r="F35" s="185"/>
      <c r="G35" s="185"/>
      <c r="H35" s="185"/>
      <c r="I35" s="7"/>
    </row>
    <row r="36" spans="1:9" x14ac:dyDescent="0.25">
      <c r="A36" s="357" t="s">
        <v>142</v>
      </c>
      <c r="B36" s="357"/>
      <c r="C36" s="96">
        <v>0</v>
      </c>
      <c r="F36" s="186" t="s">
        <v>167</v>
      </c>
      <c r="H36" s="187"/>
      <c r="I36" s="235">
        <f>+I33+I34</f>
        <v>147979.5</v>
      </c>
    </row>
    <row r="37" spans="1:9" x14ac:dyDescent="0.25">
      <c r="A37" s="162" t="s">
        <v>122</v>
      </c>
      <c r="B37" s="163"/>
      <c r="C37" s="96">
        <f>+F15+F26</f>
        <v>43</v>
      </c>
      <c r="I37" s="7"/>
    </row>
    <row r="38" spans="1:9" x14ac:dyDescent="0.25">
      <c r="A38" s="162" t="s">
        <v>171</v>
      </c>
      <c r="B38" s="162"/>
      <c r="C38" s="96">
        <f>+H15+H26</f>
        <v>47</v>
      </c>
    </row>
    <row r="39" spans="1:9" x14ac:dyDescent="0.25">
      <c r="A39" s="162" t="s">
        <v>172</v>
      </c>
      <c r="B39" s="168"/>
      <c r="C39" s="96">
        <f>+I15+I26</f>
        <v>39</v>
      </c>
    </row>
    <row r="40" spans="1:9" x14ac:dyDescent="0.25">
      <c r="A40" s="357" t="s">
        <v>20</v>
      </c>
      <c r="B40" s="357"/>
      <c r="C40" s="233">
        <f>+C39+C38</f>
        <v>86</v>
      </c>
    </row>
    <row r="41" spans="1:9" x14ac:dyDescent="0.25">
      <c r="A41" s="213"/>
      <c r="B41" s="213"/>
      <c r="C41" s="224"/>
    </row>
    <row r="43" spans="1:9" ht="15.75" x14ac:dyDescent="0.25">
      <c r="A43" s="374" t="s">
        <v>183</v>
      </c>
      <c r="B43" s="374"/>
      <c r="C43" s="374"/>
      <c r="D43" s="374"/>
      <c r="E43" s="374"/>
    </row>
    <row r="44" spans="1:9" x14ac:dyDescent="0.25">
      <c r="C44" s="7"/>
      <c r="D44" s="7"/>
      <c r="E44" s="7"/>
    </row>
    <row r="45" spans="1:9" x14ac:dyDescent="0.25">
      <c r="C45" s="7"/>
      <c r="D45" s="7"/>
      <c r="E45" s="7"/>
    </row>
    <row r="46" spans="1:9" ht="16.5" thickBot="1" x14ac:dyDescent="0.3">
      <c r="C46" s="191" t="s">
        <v>169</v>
      </c>
      <c r="D46" s="7"/>
      <c r="E46" s="7"/>
    </row>
    <row r="47" spans="1:9" ht="15.75" x14ac:dyDescent="0.25">
      <c r="C47" s="196"/>
      <c r="D47" s="7"/>
      <c r="E47" s="7"/>
    </row>
    <row r="48" spans="1:9" x14ac:dyDescent="0.25">
      <c r="A48" s="161" t="s">
        <v>15</v>
      </c>
      <c r="B48" s="161"/>
      <c r="C48" s="214">
        <v>2</v>
      </c>
      <c r="D48" s="161" t="s">
        <v>171</v>
      </c>
      <c r="F48" s="7">
        <v>47</v>
      </c>
    </row>
    <row r="49" spans="1:6" x14ac:dyDescent="0.25">
      <c r="A49" s="161" t="s">
        <v>8</v>
      </c>
      <c r="B49" s="161"/>
      <c r="C49" s="214">
        <v>0</v>
      </c>
      <c r="D49" s="161" t="s">
        <v>172</v>
      </c>
      <c r="F49" s="7">
        <v>39</v>
      </c>
    </row>
    <row r="50" spans="1:6" x14ac:dyDescent="0.25">
      <c r="A50" s="357" t="s">
        <v>141</v>
      </c>
      <c r="B50" s="357"/>
      <c r="C50" s="214">
        <v>0</v>
      </c>
      <c r="D50" s="213" t="s">
        <v>20</v>
      </c>
      <c r="F50" s="7">
        <f>+F48+F49</f>
        <v>86</v>
      </c>
    </row>
    <row r="51" spans="1:6" x14ac:dyDescent="0.25">
      <c r="A51" s="357" t="s">
        <v>142</v>
      </c>
      <c r="B51" s="357"/>
      <c r="C51" s="214">
        <v>0</v>
      </c>
      <c r="D51" s="7"/>
      <c r="E51" s="7"/>
    </row>
  </sheetData>
  <mergeCells count="46">
    <mergeCell ref="A1:H1"/>
    <mergeCell ref="A2:H2"/>
    <mergeCell ref="A4:H4"/>
    <mergeCell ref="A5:H5"/>
    <mergeCell ref="A9:D9"/>
    <mergeCell ref="A11:A13"/>
    <mergeCell ref="C11:C13"/>
    <mergeCell ref="D11:D13"/>
    <mergeCell ref="E11:E13"/>
    <mergeCell ref="F11:F13"/>
    <mergeCell ref="G11:G13"/>
    <mergeCell ref="H11:I11"/>
    <mergeCell ref="J11:J13"/>
    <mergeCell ref="K11:K13"/>
    <mergeCell ref="H12:H13"/>
    <mergeCell ref="I12:I13"/>
    <mergeCell ref="B15:E15"/>
    <mergeCell ref="A16:G16"/>
    <mergeCell ref="A17:G17"/>
    <mergeCell ref="J17:K17"/>
    <mergeCell ref="A21:K21"/>
    <mergeCell ref="A20:K20"/>
    <mergeCell ref="A22:A24"/>
    <mergeCell ref="B22:B24"/>
    <mergeCell ref="C22:C24"/>
    <mergeCell ref="D22:D24"/>
    <mergeCell ref="E22:E24"/>
    <mergeCell ref="F22:F24"/>
    <mergeCell ref="G22:G24"/>
    <mergeCell ref="H22:I22"/>
    <mergeCell ref="J22:J24"/>
    <mergeCell ref="K22:K24"/>
    <mergeCell ref="H23:H24"/>
    <mergeCell ref="I23:I24"/>
    <mergeCell ref="B26:E26"/>
    <mergeCell ref="A27:G27"/>
    <mergeCell ref="A28:G28"/>
    <mergeCell ref="J28:K28"/>
    <mergeCell ref="A35:B35"/>
    <mergeCell ref="F33:H33"/>
    <mergeCell ref="F34:H34"/>
    <mergeCell ref="A36:B36"/>
    <mergeCell ref="A40:B40"/>
    <mergeCell ref="A43:E43"/>
    <mergeCell ref="A50:B50"/>
    <mergeCell ref="A51:B51"/>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workbookViewId="0">
      <selection sqref="A1:K37"/>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x14ac:dyDescent="0.25">
      <c r="A1" s="324" t="s">
        <v>13</v>
      </c>
      <c r="B1" s="324"/>
      <c r="C1" s="324"/>
      <c r="D1" s="324"/>
      <c r="E1" s="324"/>
      <c r="F1" s="324"/>
      <c r="G1" s="324"/>
      <c r="H1" s="324"/>
    </row>
    <row r="2" spans="1:11" ht="15.75" x14ac:dyDescent="0.25">
      <c r="A2" s="324" t="s">
        <v>16</v>
      </c>
      <c r="B2" s="324"/>
      <c r="C2" s="324"/>
      <c r="D2" s="324"/>
      <c r="E2" s="324"/>
      <c r="F2" s="324"/>
      <c r="G2" s="324"/>
      <c r="H2" s="324"/>
    </row>
    <row r="3" spans="1:11" ht="15.75" x14ac:dyDescent="0.25">
      <c r="A3" s="6"/>
      <c r="B3" s="6"/>
      <c r="C3" s="6"/>
      <c r="D3" s="6"/>
      <c r="E3" s="6"/>
      <c r="F3" s="6"/>
      <c r="G3" s="6"/>
      <c r="H3" s="6"/>
    </row>
    <row r="4" spans="1:11" ht="15.75" x14ac:dyDescent="0.25">
      <c r="A4" s="325" t="s">
        <v>56</v>
      </c>
      <c r="B4" s="325"/>
      <c r="C4" s="325"/>
      <c r="D4" s="325"/>
      <c r="E4" s="325"/>
      <c r="F4" s="325"/>
      <c r="G4" s="325"/>
      <c r="H4" s="325"/>
    </row>
    <row r="5" spans="1:11" x14ac:dyDescent="0.25">
      <c r="A5" s="1"/>
      <c r="B5" s="4"/>
      <c r="C5" s="1"/>
      <c r="D5" s="1"/>
      <c r="E5" s="1"/>
      <c r="F5" s="1"/>
      <c r="G5" s="1"/>
      <c r="H5" s="1"/>
      <c r="I5" s="242"/>
      <c r="J5" s="242"/>
    </row>
    <row r="6" spans="1:11" x14ac:dyDescent="0.25">
      <c r="B6" s="387"/>
      <c r="C6" s="387"/>
      <c r="D6" s="387"/>
      <c r="E6" s="386"/>
      <c r="F6" s="386"/>
      <c r="G6" s="386"/>
      <c r="I6" s="242"/>
    </row>
    <row r="7" spans="1:11" ht="15" customHeight="1" x14ac:dyDescent="0.25">
      <c r="A7" s="354" t="s">
        <v>81</v>
      </c>
      <c r="B7" s="354"/>
      <c r="C7" s="354"/>
      <c r="D7" s="354"/>
      <c r="E7" s="7"/>
      <c r="F7" s="7"/>
      <c r="G7" s="7"/>
      <c r="H7" s="7"/>
    </row>
    <row r="8" spans="1:11" ht="15.75" thickBot="1" x14ac:dyDescent="0.3">
      <c r="E8" s="120"/>
      <c r="F8" s="120"/>
      <c r="G8" s="120"/>
      <c r="H8" s="121"/>
      <c r="I8" s="121"/>
      <c r="J8" s="122"/>
      <c r="K8" s="123"/>
    </row>
    <row r="9" spans="1:11" ht="15.75" customHeight="1" thickBot="1" x14ac:dyDescent="0.3">
      <c r="A9" s="328" t="s">
        <v>0</v>
      </c>
      <c r="B9" s="328" t="s">
        <v>4</v>
      </c>
      <c r="C9" s="333" t="s">
        <v>5</v>
      </c>
      <c r="D9" s="328" t="s">
        <v>2</v>
      </c>
      <c r="E9" s="328" t="s">
        <v>21</v>
      </c>
      <c r="F9" s="328" t="s">
        <v>50</v>
      </c>
      <c r="G9" s="328" t="s">
        <v>3</v>
      </c>
      <c r="H9" s="346" t="s">
        <v>7</v>
      </c>
      <c r="I9" s="333"/>
      <c r="J9" s="347" t="s">
        <v>25</v>
      </c>
      <c r="K9" s="347" t="s">
        <v>26</v>
      </c>
    </row>
    <row r="10" spans="1:11" ht="15" customHeight="1" x14ac:dyDescent="0.25">
      <c r="A10" s="329"/>
      <c r="B10" s="331"/>
      <c r="C10" s="334" t="s">
        <v>5</v>
      </c>
      <c r="D10" s="331"/>
      <c r="E10" s="331"/>
      <c r="F10" s="331"/>
      <c r="G10" s="344"/>
      <c r="H10" s="347" t="s">
        <v>6</v>
      </c>
      <c r="I10" s="347" t="s">
        <v>17</v>
      </c>
      <c r="J10" s="348"/>
      <c r="K10" s="350"/>
    </row>
    <row r="11" spans="1:11" ht="15.75" thickBot="1" x14ac:dyDescent="0.3">
      <c r="A11" s="330"/>
      <c r="B11" s="332"/>
      <c r="C11" s="335"/>
      <c r="D11" s="332"/>
      <c r="E11" s="332"/>
      <c r="F11" s="332"/>
      <c r="G11" s="345"/>
      <c r="H11" s="351"/>
      <c r="I11" s="352"/>
      <c r="J11" s="349"/>
      <c r="K11" s="351"/>
    </row>
    <row r="12" spans="1:11" ht="30.75" customHeight="1" thickBot="1" x14ac:dyDescent="0.3">
      <c r="A12" s="131">
        <v>1</v>
      </c>
      <c r="B12" s="131" t="s">
        <v>192</v>
      </c>
      <c r="C12" s="130" t="s">
        <v>193</v>
      </c>
      <c r="D12" s="131" t="s">
        <v>84</v>
      </c>
      <c r="E12" s="132" t="s">
        <v>191</v>
      </c>
      <c r="F12" s="131">
        <v>16</v>
      </c>
      <c r="G12" s="131" t="s">
        <v>72</v>
      </c>
      <c r="H12" s="131">
        <v>9</v>
      </c>
      <c r="I12" s="131">
        <v>44</v>
      </c>
      <c r="J12" s="91">
        <v>0</v>
      </c>
      <c r="K12" s="91">
        <v>81600</v>
      </c>
    </row>
    <row r="13" spans="1:11" ht="15.75" thickBot="1" x14ac:dyDescent="0.3">
      <c r="A13" s="137">
        <f>SUM(A12:A12)</f>
        <v>1</v>
      </c>
      <c r="B13" s="336" t="s">
        <v>96</v>
      </c>
      <c r="C13" s="337"/>
      <c r="D13" s="337"/>
      <c r="E13" s="338"/>
      <c r="F13" s="238">
        <f>SUM(F12:F12)</f>
        <v>16</v>
      </c>
      <c r="G13" s="237"/>
      <c r="H13" s="238">
        <f>SUM(H12:H12)</f>
        <v>9</v>
      </c>
      <c r="I13" s="238">
        <f>SUM(I12:I12)</f>
        <v>44</v>
      </c>
      <c r="J13" s="115">
        <f>SUM(J12:J12)</f>
        <v>0</v>
      </c>
      <c r="K13" s="115">
        <f>SUM(K12:K12)</f>
        <v>81600</v>
      </c>
    </row>
    <row r="14" spans="1:11" ht="15.75" thickBot="1" x14ac:dyDescent="0.3">
      <c r="A14" s="339" t="s">
        <v>11</v>
      </c>
      <c r="B14" s="340"/>
      <c r="C14" s="340"/>
      <c r="D14" s="340"/>
      <c r="E14" s="340"/>
      <c r="F14" s="340"/>
      <c r="G14" s="340"/>
      <c r="H14" s="218"/>
      <c r="I14" s="219"/>
      <c r="J14" s="184" t="s">
        <v>14</v>
      </c>
      <c r="K14" s="239">
        <f>+K13*1.1</f>
        <v>89760</v>
      </c>
    </row>
    <row r="15" spans="1:11" ht="15.75" thickBot="1" x14ac:dyDescent="0.3">
      <c r="A15" s="341" t="s">
        <v>75</v>
      </c>
      <c r="B15" s="342"/>
      <c r="C15" s="342"/>
      <c r="D15" s="342"/>
      <c r="E15" s="342"/>
      <c r="F15" s="342"/>
      <c r="G15" s="342"/>
      <c r="H15" s="220"/>
      <c r="I15" s="220"/>
      <c r="J15" s="343">
        <f>+K14+J13</f>
        <v>89760</v>
      </c>
      <c r="K15" s="340"/>
    </row>
    <row r="18" spans="1:11" x14ac:dyDescent="0.25">
      <c r="A18" s="384" t="s">
        <v>24</v>
      </c>
      <c r="B18" s="384"/>
      <c r="C18" s="384"/>
      <c r="D18" s="384"/>
      <c r="E18" s="384"/>
      <c r="F18" s="384"/>
      <c r="G18" s="384"/>
      <c r="H18" s="384"/>
      <c r="I18" s="384"/>
      <c r="J18" s="384"/>
      <c r="K18" s="384"/>
    </row>
    <row r="19" spans="1:11" ht="15.75" thickBot="1" x14ac:dyDescent="0.3">
      <c r="A19" s="384"/>
      <c r="B19" s="384"/>
      <c r="C19" s="384"/>
      <c r="D19" s="384"/>
      <c r="E19" s="384"/>
      <c r="F19" s="384"/>
      <c r="G19" s="384"/>
      <c r="H19" s="384"/>
      <c r="I19" s="384"/>
      <c r="J19" s="384"/>
      <c r="K19" s="384"/>
    </row>
    <row r="20" spans="1:11" ht="15.75" thickBot="1" x14ac:dyDescent="0.3">
      <c r="A20" s="328" t="s">
        <v>0</v>
      </c>
      <c r="B20" s="328" t="s">
        <v>4</v>
      </c>
      <c r="C20" s="333" t="s">
        <v>5</v>
      </c>
      <c r="D20" s="328" t="s">
        <v>2</v>
      </c>
      <c r="E20" s="328" t="s">
        <v>21</v>
      </c>
      <c r="F20" s="328" t="s">
        <v>50</v>
      </c>
      <c r="G20" s="328" t="s">
        <v>3</v>
      </c>
      <c r="H20" s="346" t="s">
        <v>7</v>
      </c>
      <c r="I20" s="333"/>
      <c r="J20" s="347" t="s">
        <v>25</v>
      </c>
      <c r="K20" s="347" t="s">
        <v>26</v>
      </c>
    </row>
    <row r="21" spans="1:11" x14ac:dyDescent="0.25">
      <c r="A21" s="329"/>
      <c r="B21" s="331"/>
      <c r="C21" s="334"/>
      <c r="D21" s="331"/>
      <c r="E21" s="331"/>
      <c r="F21" s="331"/>
      <c r="G21" s="344"/>
      <c r="H21" s="347" t="s">
        <v>6</v>
      </c>
      <c r="I21" s="347" t="s">
        <v>17</v>
      </c>
      <c r="J21" s="348"/>
      <c r="K21" s="350"/>
    </row>
    <row r="22" spans="1:11" ht="15.75" thickBot="1" x14ac:dyDescent="0.3">
      <c r="A22" s="330"/>
      <c r="B22" s="332"/>
      <c r="C22" s="335"/>
      <c r="D22" s="332"/>
      <c r="E22" s="332"/>
      <c r="F22" s="332"/>
      <c r="G22" s="345"/>
      <c r="H22" s="351"/>
      <c r="I22" s="352"/>
      <c r="J22" s="349"/>
      <c r="K22" s="351"/>
    </row>
    <row r="23" spans="1:11" ht="36" customHeight="1" thickBot="1" x14ac:dyDescent="0.3">
      <c r="A23" s="241">
        <v>1</v>
      </c>
      <c r="B23" s="131" t="s">
        <v>185</v>
      </c>
      <c r="C23" s="131" t="s">
        <v>186</v>
      </c>
      <c r="D23" s="225" t="s">
        <v>28</v>
      </c>
      <c r="E23" s="225" t="s">
        <v>189</v>
      </c>
      <c r="F23" s="226">
        <v>27</v>
      </c>
      <c r="G23" s="227" t="s">
        <v>190</v>
      </c>
      <c r="H23" s="228">
        <v>7</v>
      </c>
      <c r="I23" s="228">
        <v>10</v>
      </c>
      <c r="J23" s="229">
        <v>31089.75</v>
      </c>
      <c r="K23" s="229">
        <v>46800</v>
      </c>
    </row>
    <row r="24" spans="1:11" ht="15.75" thickBot="1" x14ac:dyDescent="0.3">
      <c r="A24" s="221">
        <f>SUM(A23:A23)</f>
        <v>1</v>
      </c>
      <c r="B24" s="336" t="s">
        <v>12</v>
      </c>
      <c r="C24" s="337"/>
      <c r="D24" s="337"/>
      <c r="E24" s="338"/>
      <c r="F24" s="222">
        <f>SUM(F23:F23)</f>
        <v>27</v>
      </c>
      <c r="G24" s="240"/>
      <c r="H24" s="238">
        <f>SUM(H23:H23)</f>
        <v>7</v>
      </c>
      <c r="I24" s="238">
        <f>SUM(I23:I23)</f>
        <v>10</v>
      </c>
      <c r="J24" s="239">
        <f>SUM(J23:J23)</f>
        <v>31089.75</v>
      </c>
      <c r="K24" s="239">
        <f>SUM(K23:K23)</f>
        <v>46800</v>
      </c>
    </row>
    <row r="25" spans="1:11" ht="15.75" thickBot="1" x14ac:dyDescent="0.3">
      <c r="A25" s="375" t="s">
        <v>11</v>
      </c>
      <c r="B25" s="376"/>
      <c r="C25" s="376"/>
      <c r="D25" s="376"/>
      <c r="E25" s="376"/>
      <c r="F25" s="376"/>
      <c r="G25" s="377"/>
      <c r="H25" s="138"/>
      <c r="I25" s="138"/>
      <c r="J25" s="239" t="s">
        <v>14</v>
      </c>
      <c r="K25" s="230">
        <f>+K24*1.1</f>
        <v>51480.000000000007</v>
      </c>
    </row>
    <row r="26" spans="1:11" ht="15.75" thickBot="1" x14ac:dyDescent="0.3">
      <c r="A26" s="336" t="s">
        <v>75</v>
      </c>
      <c r="B26" s="378"/>
      <c r="C26" s="378"/>
      <c r="D26" s="378"/>
      <c r="E26" s="378"/>
      <c r="F26" s="378"/>
      <c r="G26" s="379"/>
      <c r="H26" s="231"/>
      <c r="I26" s="231"/>
      <c r="J26" s="380">
        <f>+K25+J24</f>
        <v>82569.75</v>
      </c>
      <c r="K26" s="377"/>
    </row>
    <row r="27" spans="1:11" x14ac:dyDescent="0.25">
      <c r="A27" s="157"/>
      <c r="B27" s="158"/>
      <c r="C27" s="158"/>
      <c r="D27" s="158"/>
      <c r="E27" s="158"/>
      <c r="F27" s="158"/>
      <c r="G27" s="158"/>
      <c r="H27" s="247"/>
      <c r="I27" s="247"/>
      <c r="J27" s="159"/>
      <c r="K27" s="160"/>
    </row>
    <row r="28" spans="1:11" x14ac:dyDescent="0.25">
      <c r="A28" s="157"/>
      <c r="B28" s="158"/>
      <c r="C28" s="158"/>
      <c r="D28" s="158"/>
      <c r="E28" s="158"/>
      <c r="F28" s="158"/>
      <c r="G28" s="158"/>
      <c r="H28" s="247"/>
      <c r="I28" s="247"/>
      <c r="J28" s="159"/>
      <c r="K28" s="160"/>
    </row>
    <row r="29" spans="1:11" x14ac:dyDescent="0.25">
      <c r="A29" s="354" t="s">
        <v>112</v>
      </c>
      <c r="B29" s="354"/>
      <c r="C29" s="354"/>
      <c r="D29" s="354"/>
    </row>
    <row r="30" spans="1:11" ht="15.75" customHeight="1" thickBot="1" x14ac:dyDescent="0.3">
      <c r="E30" s="120"/>
      <c r="F30" s="120"/>
      <c r="G30" s="120"/>
      <c r="H30" s="121"/>
      <c r="I30" s="121"/>
      <c r="J30" s="122"/>
      <c r="K30" s="123"/>
    </row>
    <row r="31" spans="1:11" ht="15.75" customHeight="1" thickBot="1" x14ac:dyDescent="0.3">
      <c r="A31" s="328" t="s">
        <v>0</v>
      </c>
      <c r="B31" s="328" t="s">
        <v>4</v>
      </c>
      <c r="C31" s="333" t="s">
        <v>5</v>
      </c>
      <c r="D31" s="328" t="s">
        <v>2</v>
      </c>
      <c r="E31" s="328" t="s">
        <v>21</v>
      </c>
      <c r="F31" s="328" t="s">
        <v>50</v>
      </c>
      <c r="G31" s="328" t="s">
        <v>3</v>
      </c>
      <c r="H31" s="346" t="s">
        <v>7</v>
      </c>
      <c r="I31" s="333"/>
      <c r="J31" s="347" t="s">
        <v>25</v>
      </c>
      <c r="K31" s="347" t="s">
        <v>26</v>
      </c>
    </row>
    <row r="32" spans="1:11" ht="15" customHeight="1" x14ac:dyDescent="0.25">
      <c r="A32" s="329"/>
      <c r="B32" s="331" t="s">
        <v>4</v>
      </c>
      <c r="C32" s="334" t="s">
        <v>5</v>
      </c>
      <c r="D32" s="331"/>
      <c r="E32" s="331"/>
      <c r="F32" s="331"/>
      <c r="G32" s="344"/>
      <c r="H32" s="347" t="s">
        <v>6</v>
      </c>
      <c r="I32" s="347" t="s">
        <v>17</v>
      </c>
      <c r="J32" s="348"/>
      <c r="K32" s="350"/>
    </row>
    <row r="33" spans="1:11" ht="15.75" thickBot="1" x14ac:dyDescent="0.3">
      <c r="A33" s="330"/>
      <c r="B33" s="332"/>
      <c r="C33" s="335"/>
      <c r="D33" s="332"/>
      <c r="E33" s="332"/>
      <c r="F33" s="332"/>
      <c r="G33" s="345"/>
      <c r="H33" s="351"/>
      <c r="I33" s="352"/>
      <c r="J33" s="349"/>
      <c r="K33" s="351"/>
    </row>
    <row r="34" spans="1:11" ht="44.25" thickBot="1" x14ac:dyDescent="0.3">
      <c r="A34" s="131">
        <v>1</v>
      </c>
      <c r="B34" s="112" t="s">
        <v>113</v>
      </c>
      <c r="C34" s="243" t="s">
        <v>157</v>
      </c>
      <c r="D34" s="91" t="s">
        <v>134</v>
      </c>
      <c r="E34" s="131" t="s">
        <v>195</v>
      </c>
      <c r="F34" s="131">
        <v>32</v>
      </c>
      <c r="G34" s="91" t="s">
        <v>194</v>
      </c>
      <c r="H34" s="131">
        <v>1</v>
      </c>
      <c r="I34" s="131">
        <v>28</v>
      </c>
      <c r="J34" s="91">
        <v>56210.29</v>
      </c>
      <c r="K34" s="91">
        <v>90000</v>
      </c>
    </row>
    <row r="35" spans="1:11" ht="15.75" customHeight="1" thickBot="1" x14ac:dyDescent="0.3">
      <c r="A35" s="137">
        <f>+A34</f>
        <v>1</v>
      </c>
      <c r="B35" s="336" t="s">
        <v>96</v>
      </c>
      <c r="C35" s="337"/>
      <c r="D35" s="337"/>
      <c r="E35" s="338"/>
      <c r="F35" s="245">
        <f>+F34</f>
        <v>32</v>
      </c>
      <c r="G35" s="244"/>
      <c r="H35" s="245">
        <f>+H34</f>
        <v>1</v>
      </c>
      <c r="I35" s="245">
        <f>+I34</f>
        <v>28</v>
      </c>
      <c r="J35" s="115">
        <f>+J34</f>
        <v>56210.29</v>
      </c>
      <c r="K35" s="115">
        <f>SUM(K34:K34)</f>
        <v>90000</v>
      </c>
    </row>
    <row r="36" spans="1:11" ht="15.75" customHeight="1" thickBot="1" x14ac:dyDescent="0.3">
      <c r="A36" s="339" t="s">
        <v>11</v>
      </c>
      <c r="B36" s="340"/>
      <c r="C36" s="340"/>
      <c r="D36" s="340"/>
      <c r="E36" s="340"/>
      <c r="F36" s="340"/>
      <c r="G36" s="340"/>
      <c r="H36" s="138"/>
      <c r="I36" s="139"/>
      <c r="J36" s="246" t="s">
        <v>14</v>
      </c>
      <c r="K36" s="249">
        <f>+K35*1.1</f>
        <v>99000.000000000015</v>
      </c>
    </row>
    <row r="37" spans="1:11" ht="15.75" customHeight="1" thickBot="1" x14ac:dyDescent="0.3">
      <c r="A37" s="341" t="s">
        <v>75</v>
      </c>
      <c r="B37" s="342"/>
      <c r="C37" s="342"/>
      <c r="D37" s="342"/>
      <c r="E37" s="342"/>
      <c r="F37" s="342"/>
      <c r="G37" s="342"/>
      <c r="H37" s="140"/>
      <c r="I37" s="140"/>
      <c r="J37" s="343">
        <f>+K36+J35</f>
        <v>155210.29</v>
      </c>
      <c r="K37" s="340"/>
    </row>
    <row r="42" spans="1:11" ht="15.75" thickBot="1" x14ac:dyDescent="0.3">
      <c r="A42" s="165" t="s">
        <v>147</v>
      </c>
      <c r="B42" s="166"/>
      <c r="C42" s="167">
        <v>3</v>
      </c>
    </row>
    <row r="43" spans="1:11" x14ac:dyDescent="0.25">
      <c r="A43" s="7"/>
      <c r="B43" s="7"/>
      <c r="C43" s="109"/>
    </row>
    <row r="44" spans="1:11" x14ac:dyDescent="0.25">
      <c r="A44" s="161" t="s">
        <v>15</v>
      </c>
      <c r="B44" s="161"/>
      <c r="C44" s="96">
        <v>3</v>
      </c>
      <c r="F44" s="367" t="s">
        <v>165</v>
      </c>
      <c r="G44" s="367"/>
      <c r="H44" s="367"/>
      <c r="I44" s="253">
        <f>+J13+J24+J35</f>
        <v>87300.040000000008</v>
      </c>
    </row>
    <row r="45" spans="1:11" x14ac:dyDescent="0.25">
      <c r="A45" s="161" t="s">
        <v>8</v>
      </c>
      <c r="B45" s="161"/>
      <c r="C45" s="96">
        <v>0</v>
      </c>
      <c r="F45" s="368" t="s">
        <v>166</v>
      </c>
      <c r="G45" s="368"/>
      <c r="H45" s="368"/>
      <c r="I45" s="254">
        <f>+K14+K25+K36</f>
        <v>240240</v>
      </c>
    </row>
    <row r="46" spans="1:11" x14ac:dyDescent="0.25">
      <c r="A46" s="357" t="s">
        <v>141</v>
      </c>
      <c r="B46" s="357"/>
      <c r="C46" s="96">
        <v>0</v>
      </c>
      <c r="F46" s="185"/>
      <c r="G46" s="185"/>
      <c r="H46" s="185"/>
      <c r="I46" s="109"/>
    </row>
    <row r="47" spans="1:11" x14ac:dyDescent="0.25">
      <c r="A47" s="357" t="s">
        <v>142</v>
      </c>
      <c r="B47" s="357"/>
      <c r="C47" s="96">
        <v>0</v>
      </c>
      <c r="F47" s="186" t="s">
        <v>167</v>
      </c>
      <c r="H47" s="187"/>
      <c r="I47" s="253">
        <f>+I44+I45</f>
        <v>327540.04000000004</v>
      </c>
    </row>
    <row r="48" spans="1:11" x14ac:dyDescent="0.25">
      <c r="A48" s="162" t="s">
        <v>122</v>
      </c>
      <c r="B48" s="163"/>
      <c r="C48" s="96">
        <f>+F13+F24+F35</f>
        <v>75</v>
      </c>
      <c r="I48" s="109"/>
    </row>
    <row r="49" spans="1:7" x14ac:dyDescent="0.25">
      <c r="A49" s="162" t="s">
        <v>171</v>
      </c>
      <c r="B49" s="162"/>
      <c r="C49" s="96">
        <f>+H13+H24+H35</f>
        <v>17</v>
      </c>
    </row>
    <row r="50" spans="1:7" x14ac:dyDescent="0.25">
      <c r="A50" s="162" t="s">
        <v>172</v>
      </c>
      <c r="B50" s="168"/>
      <c r="C50" s="96">
        <f>+I13+I24+I35</f>
        <v>82</v>
      </c>
    </row>
    <row r="51" spans="1:7" x14ac:dyDescent="0.25">
      <c r="A51" s="357" t="s">
        <v>20</v>
      </c>
      <c r="B51" s="357"/>
      <c r="C51" s="248">
        <f>+C50+C49</f>
        <v>99</v>
      </c>
    </row>
    <row r="52" spans="1:7" x14ac:dyDescent="0.25">
      <c r="A52" s="236"/>
      <c r="B52" s="236"/>
      <c r="C52" s="224"/>
    </row>
    <row r="54" spans="1:7" ht="15.75" x14ac:dyDescent="0.25">
      <c r="A54" s="374" t="s">
        <v>188</v>
      </c>
      <c r="B54" s="374"/>
      <c r="C54" s="374"/>
      <c r="D54" s="374"/>
      <c r="E54" s="374"/>
    </row>
    <row r="55" spans="1:7" x14ac:dyDescent="0.25">
      <c r="C55" s="7"/>
      <c r="D55" s="7"/>
      <c r="E55" s="7"/>
    </row>
    <row r="56" spans="1:7" x14ac:dyDescent="0.25">
      <c r="C56" s="7"/>
      <c r="D56" s="7"/>
      <c r="E56" s="7"/>
    </row>
    <row r="57" spans="1:7" ht="16.5" thickBot="1" x14ac:dyDescent="0.3">
      <c r="C57" s="191" t="s">
        <v>169</v>
      </c>
      <c r="D57" s="7"/>
      <c r="E57" s="7"/>
    </row>
    <row r="58" spans="1:7" ht="15.75" x14ac:dyDescent="0.25">
      <c r="C58" s="196"/>
      <c r="D58" s="7"/>
      <c r="E58" s="7"/>
      <c r="F58" s="124"/>
      <c r="G58" s="124"/>
    </row>
    <row r="59" spans="1:7" x14ac:dyDescent="0.25">
      <c r="A59" s="357" t="s">
        <v>15</v>
      </c>
      <c r="B59" s="357"/>
      <c r="C59" s="96">
        <v>3</v>
      </c>
      <c r="D59" s="161" t="s">
        <v>171</v>
      </c>
      <c r="F59" s="163">
        <f>+C49</f>
        <v>17</v>
      </c>
      <c r="G59" s="124"/>
    </row>
    <row r="60" spans="1:7" x14ac:dyDescent="0.25">
      <c r="A60" s="357" t="s">
        <v>8</v>
      </c>
      <c r="B60" s="357"/>
      <c r="C60" s="96">
        <v>0</v>
      </c>
      <c r="D60" s="161" t="s">
        <v>172</v>
      </c>
      <c r="F60" s="163">
        <f>+C50</f>
        <v>82</v>
      </c>
      <c r="G60" s="124"/>
    </row>
    <row r="61" spans="1:7" x14ac:dyDescent="0.25">
      <c r="A61" s="357" t="s">
        <v>141</v>
      </c>
      <c r="B61" s="357"/>
      <c r="C61" s="96">
        <v>0</v>
      </c>
      <c r="D61" s="236" t="s">
        <v>20</v>
      </c>
      <c r="F61" s="163">
        <f>+F59+F60</f>
        <v>99</v>
      </c>
      <c r="G61" s="124"/>
    </row>
    <row r="62" spans="1:7" x14ac:dyDescent="0.25">
      <c r="A62" s="357" t="s">
        <v>142</v>
      </c>
      <c r="B62" s="357"/>
      <c r="C62" s="96">
        <v>0</v>
      </c>
      <c r="D62" s="7"/>
      <c r="E62" s="7"/>
      <c r="F62" s="124"/>
      <c r="G62" s="124"/>
    </row>
    <row r="63" spans="1:7" x14ac:dyDescent="0.25">
      <c r="C63" s="124"/>
    </row>
  </sheetData>
  <mergeCells count="67">
    <mergeCell ref="B35:E35"/>
    <mergeCell ref="A36:G36"/>
    <mergeCell ref="A37:G37"/>
    <mergeCell ref="J37:K37"/>
    <mergeCell ref="B9:B11"/>
    <mergeCell ref="H31:I31"/>
    <mergeCell ref="J31:J33"/>
    <mergeCell ref="K31:K33"/>
    <mergeCell ref="H32:H33"/>
    <mergeCell ref="I32:I33"/>
    <mergeCell ref="J26:K26"/>
    <mergeCell ref="A29:D29"/>
    <mergeCell ref="A31:A33"/>
    <mergeCell ref="B31:B33"/>
    <mergeCell ref="C31:C33"/>
    <mergeCell ref="D31:D33"/>
    <mergeCell ref="F44:H44"/>
    <mergeCell ref="A61:B61"/>
    <mergeCell ref="A62:B62"/>
    <mergeCell ref="F45:H45"/>
    <mergeCell ref="A46:B46"/>
    <mergeCell ref="A47:B47"/>
    <mergeCell ref="A51:B51"/>
    <mergeCell ref="A54:E54"/>
    <mergeCell ref="E31:E33"/>
    <mergeCell ref="F31:F33"/>
    <mergeCell ref="J15:K15"/>
    <mergeCell ref="A18:K18"/>
    <mergeCell ref="A19:K19"/>
    <mergeCell ref="A20:A22"/>
    <mergeCell ref="B20:B22"/>
    <mergeCell ref="C20:C22"/>
    <mergeCell ref="D20:D22"/>
    <mergeCell ref="E20:E22"/>
    <mergeCell ref="F20:F22"/>
    <mergeCell ref="G20:G22"/>
    <mergeCell ref="H20:I20"/>
    <mergeCell ref="J20:J22"/>
    <mergeCell ref="K20:K22"/>
    <mergeCell ref="H21:H22"/>
    <mergeCell ref="I21:I22"/>
    <mergeCell ref="H9:I9"/>
    <mergeCell ref="J9:J11"/>
    <mergeCell ref="K9:K11"/>
    <mergeCell ref="H10:H11"/>
    <mergeCell ref="I10:I11"/>
    <mergeCell ref="E6:G6"/>
    <mergeCell ref="A1:H1"/>
    <mergeCell ref="A2:H2"/>
    <mergeCell ref="A4:H4"/>
    <mergeCell ref="B6:D6"/>
    <mergeCell ref="F9:F11"/>
    <mergeCell ref="G9:G11"/>
    <mergeCell ref="A59:B59"/>
    <mergeCell ref="A60:B60"/>
    <mergeCell ref="A7:D7"/>
    <mergeCell ref="A9:A11"/>
    <mergeCell ref="C9:C11"/>
    <mergeCell ref="D9:D11"/>
    <mergeCell ref="E9:E11"/>
    <mergeCell ref="B13:E13"/>
    <mergeCell ref="A14:G14"/>
    <mergeCell ref="A15:G15"/>
    <mergeCell ref="B24:E24"/>
    <mergeCell ref="A25:G25"/>
    <mergeCell ref="A26:G26"/>
    <mergeCell ref="G31:G33"/>
  </mergeCells>
  <pageMargins left="0.70866141732283472" right="0.70866141732283472"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6"/>
  <sheetViews>
    <sheetView tabSelected="1" topLeftCell="A10" workbookViewId="0">
      <selection activeCell="E17" sqref="E17"/>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3.5703125" customWidth="1"/>
    <col min="10" max="10" width="12" bestFit="1" customWidth="1"/>
    <col min="11" max="11" width="12.42578125" bestFit="1" customWidth="1"/>
  </cols>
  <sheetData>
    <row r="1" spans="1:13" x14ac:dyDescent="0.25">
      <c r="A1" s="7"/>
      <c r="B1" s="7"/>
      <c r="C1" s="7"/>
      <c r="D1" s="7"/>
      <c r="E1" s="7"/>
      <c r="F1" s="7"/>
      <c r="G1" s="7"/>
      <c r="H1" s="7"/>
    </row>
    <row r="2" spans="1:13" ht="15" customHeight="1" x14ac:dyDescent="0.25">
      <c r="A2" s="272" t="s">
        <v>57</v>
      </c>
      <c r="B2" s="272"/>
      <c r="C2" s="272"/>
      <c r="D2" s="272"/>
      <c r="E2" s="272"/>
      <c r="F2" s="272"/>
      <c r="G2" s="272"/>
      <c r="H2" s="272"/>
      <c r="I2" s="272"/>
      <c r="J2" s="272"/>
      <c r="K2" s="272"/>
    </row>
    <row r="3" spans="1:13" ht="15.75" customHeight="1" x14ac:dyDescent="0.25">
      <c r="A3" s="324" t="s">
        <v>13</v>
      </c>
      <c r="B3" s="324"/>
      <c r="C3" s="324"/>
      <c r="D3" s="324"/>
      <c r="E3" s="324"/>
      <c r="F3" s="324"/>
      <c r="G3" s="324"/>
      <c r="H3" s="324"/>
      <c r="I3" s="324"/>
      <c r="J3" s="324"/>
      <c r="K3" s="324"/>
    </row>
    <row r="4" spans="1:13" ht="15.75" customHeight="1" x14ac:dyDescent="0.25">
      <c r="A4" s="324" t="s">
        <v>16</v>
      </c>
      <c r="B4" s="324"/>
      <c r="C4" s="324"/>
      <c r="D4" s="324"/>
      <c r="E4" s="324"/>
      <c r="F4" s="324"/>
      <c r="G4" s="324"/>
      <c r="H4" s="324"/>
      <c r="I4" s="324"/>
      <c r="J4" s="324"/>
      <c r="K4" s="324"/>
    </row>
    <row r="5" spans="1:13" ht="15.75" x14ac:dyDescent="0.25">
      <c r="A5" s="6"/>
      <c r="B5" s="6"/>
      <c r="C5" s="6"/>
      <c r="D5" s="6"/>
      <c r="E5" s="6"/>
      <c r="F5" s="6"/>
      <c r="G5" s="6"/>
      <c r="H5" s="6"/>
    </row>
    <row r="6" spans="1:13" ht="15" customHeight="1" x14ac:dyDescent="0.25">
      <c r="A6" s="354" t="s">
        <v>81</v>
      </c>
      <c r="B6" s="354"/>
      <c r="C6" s="354"/>
      <c r="D6" s="354"/>
      <c r="E6" s="7"/>
      <c r="F6" s="7"/>
      <c r="G6" s="7"/>
      <c r="H6" s="7"/>
    </row>
    <row r="7" spans="1:13" ht="15.75" thickBot="1" x14ac:dyDescent="0.3">
      <c r="E7" s="120"/>
      <c r="F7" s="120"/>
      <c r="G7" s="120"/>
      <c r="H7" s="121"/>
      <c r="I7" s="121"/>
      <c r="J7" s="122"/>
      <c r="K7" s="123"/>
    </row>
    <row r="8" spans="1:13" ht="15.75" thickBot="1" x14ac:dyDescent="0.3">
      <c r="A8" s="328" t="s">
        <v>0</v>
      </c>
      <c r="B8" s="328" t="s">
        <v>4</v>
      </c>
      <c r="C8" s="333" t="s">
        <v>5</v>
      </c>
      <c r="D8" s="328" t="s">
        <v>2</v>
      </c>
      <c r="E8" s="328" t="s">
        <v>21</v>
      </c>
      <c r="F8" s="328" t="s">
        <v>50</v>
      </c>
      <c r="G8" s="328" t="s">
        <v>3</v>
      </c>
      <c r="H8" s="346" t="s">
        <v>7</v>
      </c>
      <c r="I8" s="333"/>
      <c r="J8" s="347" t="s">
        <v>25</v>
      </c>
      <c r="K8" s="347" t="s">
        <v>26</v>
      </c>
    </row>
    <row r="9" spans="1:13" x14ac:dyDescent="0.25">
      <c r="A9" s="329"/>
      <c r="B9" s="331"/>
      <c r="C9" s="334" t="s">
        <v>5</v>
      </c>
      <c r="D9" s="331"/>
      <c r="E9" s="331"/>
      <c r="F9" s="331"/>
      <c r="G9" s="344"/>
      <c r="H9" s="347" t="s">
        <v>6</v>
      </c>
      <c r="I9" s="347" t="s">
        <v>17</v>
      </c>
      <c r="J9" s="348"/>
      <c r="K9" s="350"/>
    </row>
    <row r="10" spans="1:13" ht="15.75" thickBot="1" x14ac:dyDescent="0.3">
      <c r="A10" s="330"/>
      <c r="B10" s="332"/>
      <c r="C10" s="335"/>
      <c r="D10" s="332"/>
      <c r="E10" s="332"/>
      <c r="F10" s="332"/>
      <c r="G10" s="345"/>
      <c r="H10" s="351"/>
      <c r="I10" s="352"/>
      <c r="J10" s="349"/>
      <c r="K10" s="351"/>
    </row>
    <row r="11" spans="1:13" ht="60.75" customHeight="1" thickBot="1" x14ac:dyDescent="0.3">
      <c r="A11" s="131">
        <v>1</v>
      </c>
      <c r="B11" s="131" t="s">
        <v>192</v>
      </c>
      <c r="C11" s="130" t="s">
        <v>193</v>
      </c>
      <c r="D11" s="131" t="s">
        <v>84</v>
      </c>
      <c r="E11" s="259" t="s">
        <v>199</v>
      </c>
      <c r="F11" s="131">
        <v>16</v>
      </c>
      <c r="G11" s="256" t="s">
        <v>198</v>
      </c>
      <c r="H11" s="131">
        <v>20</v>
      </c>
      <c r="I11" s="131">
        <v>37</v>
      </c>
      <c r="J11" s="91">
        <v>42480</v>
      </c>
      <c r="K11" s="91">
        <v>64500</v>
      </c>
    </row>
    <row r="12" spans="1:13" s="257" customFormat="1" ht="60.75" customHeight="1" thickBot="1" x14ac:dyDescent="0.3">
      <c r="A12" s="258">
        <v>1</v>
      </c>
      <c r="B12" s="255" t="s">
        <v>200</v>
      </c>
      <c r="C12" s="261" t="s">
        <v>203</v>
      </c>
      <c r="D12" s="264" t="s">
        <v>84</v>
      </c>
      <c r="E12" s="266" t="s">
        <v>197</v>
      </c>
      <c r="F12" s="262">
        <v>16</v>
      </c>
      <c r="G12" s="263" t="s">
        <v>196</v>
      </c>
      <c r="H12" s="258">
        <v>2</v>
      </c>
      <c r="I12" s="258">
        <v>33</v>
      </c>
      <c r="J12" s="91">
        <v>41900</v>
      </c>
      <c r="K12" s="91">
        <v>35400</v>
      </c>
    </row>
    <row r="13" spans="1:13" ht="15.75" thickBot="1" x14ac:dyDescent="0.3">
      <c r="A13" s="137">
        <f>A12+A11</f>
        <v>2</v>
      </c>
      <c r="B13" s="336" t="s">
        <v>96</v>
      </c>
      <c r="C13" s="337"/>
      <c r="D13" s="337"/>
      <c r="E13" s="338"/>
      <c r="F13" s="251">
        <f>F12+F11</f>
        <v>32</v>
      </c>
      <c r="G13" s="250"/>
      <c r="H13" s="251">
        <f>H12+H11</f>
        <v>22</v>
      </c>
      <c r="I13" s="265">
        <f t="shared" ref="I13:J13" si="0">I12+I11</f>
        <v>70</v>
      </c>
      <c r="J13" s="260">
        <f t="shared" si="0"/>
        <v>84380</v>
      </c>
      <c r="K13" s="260">
        <f>K12+K11</f>
        <v>99900</v>
      </c>
      <c r="M13">
        <f>202800/64*16</f>
        <v>50700</v>
      </c>
    </row>
    <row r="14" spans="1:13" ht="15.75" thickBot="1" x14ac:dyDescent="0.3">
      <c r="A14" s="375" t="s">
        <v>11</v>
      </c>
      <c r="B14" s="376"/>
      <c r="C14" s="376"/>
      <c r="D14" s="376"/>
      <c r="E14" s="376"/>
      <c r="F14" s="376"/>
      <c r="G14" s="377"/>
      <c r="H14" s="138"/>
      <c r="I14" s="138"/>
      <c r="J14" s="252" t="s">
        <v>14</v>
      </c>
      <c r="K14" s="230">
        <f>+K13*1.1</f>
        <v>109890.00000000001</v>
      </c>
    </row>
    <row r="15" spans="1:13" ht="15.75" thickBot="1" x14ac:dyDescent="0.3">
      <c r="A15" s="336" t="s">
        <v>75</v>
      </c>
      <c r="B15" s="378"/>
      <c r="C15" s="378"/>
      <c r="D15" s="378"/>
      <c r="E15" s="378"/>
      <c r="F15" s="378"/>
      <c r="G15" s="379"/>
      <c r="H15" s="231"/>
      <c r="I15" s="231"/>
      <c r="J15" s="380">
        <f>+K14+J13</f>
        <v>194270</v>
      </c>
      <c r="K15" s="377"/>
    </row>
    <row r="16" spans="1:13" x14ac:dyDescent="0.25">
      <c r="A16" s="157"/>
      <c r="B16" s="158"/>
      <c r="C16" s="158"/>
      <c r="D16" s="158"/>
      <c r="E16" s="158"/>
      <c r="F16" s="158"/>
      <c r="G16" s="158"/>
      <c r="H16" s="247"/>
      <c r="I16" s="247"/>
      <c r="J16" s="159"/>
      <c r="K16" s="160"/>
    </row>
    <row r="17" spans="1:11" x14ac:dyDescent="0.25">
      <c r="A17" s="157"/>
      <c r="B17" s="158"/>
      <c r="C17" s="158"/>
      <c r="D17" s="158"/>
      <c r="E17" s="158"/>
      <c r="F17" s="158"/>
      <c r="G17" s="158"/>
      <c r="H17" s="247"/>
      <c r="I17" s="247"/>
      <c r="J17" s="159"/>
      <c r="K17" s="160"/>
    </row>
    <row r="18" spans="1:11" x14ac:dyDescent="0.25">
      <c r="A18" s="354" t="s">
        <v>112</v>
      </c>
      <c r="B18" s="354"/>
      <c r="C18" s="354"/>
      <c r="D18" s="354"/>
    </row>
    <row r="19" spans="1:11" ht="15.75" thickBot="1" x14ac:dyDescent="0.3">
      <c r="E19" s="120"/>
      <c r="F19" s="120"/>
      <c r="G19" s="120"/>
      <c r="H19" s="121"/>
      <c r="I19" s="121"/>
      <c r="J19" s="122"/>
      <c r="K19" s="123"/>
    </row>
    <row r="20" spans="1:11" ht="15.75" thickBot="1" x14ac:dyDescent="0.3">
      <c r="A20" s="328" t="s">
        <v>0</v>
      </c>
      <c r="B20" s="328" t="s">
        <v>4</v>
      </c>
      <c r="C20" s="333" t="s">
        <v>5</v>
      </c>
      <c r="D20" s="328" t="s">
        <v>2</v>
      </c>
      <c r="E20" s="328" t="s">
        <v>21</v>
      </c>
      <c r="F20" s="328" t="s">
        <v>50</v>
      </c>
      <c r="G20" s="328" t="s">
        <v>3</v>
      </c>
      <c r="H20" s="346" t="s">
        <v>7</v>
      </c>
      <c r="I20" s="333"/>
      <c r="J20" s="347" t="s">
        <v>25</v>
      </c>
      <c r="K20" s="347" t="s">
        <v>26</v>
      </c>
    </row>
    <row r="21" spans="1:11" x14ac:dyDescent="0.25">
      <c r="A21" s="329"/>
      <c r="B21" s="331" t="s">
        <v>4</v>
      </c>
      <c r="C21" s="334" t="s">
        <v>5</v>
      </c>
      <c r="D21" s="331"/>
      <c r="E21" s="331"/>
      <c r="F21" s="331"/>
      <c r="G21" s="344"/>
      <c r="H21" s="347" t="s">
        <v>6</v>
      </c>
      <c r="I21" s="347" t="s">
        <v>17</v>
      </c>
      <c r="J21" s="348"/>
      <c r="K21" s="350"/>
    </row>
    <row r="22" spans="1:11" ht="15.75" thickBot="1" x14ac:dyDescent="0.3">
      <c r="A22" s="330"/>
      <c r="B22" s="332"/>
      <c r="C22" s="335"/>
      <c r="D22" s="332"/>
      <c r="E22" s="332"/>
      <c r="F22" s="332"/>
      <c r="G22" s="345"/>
      <c r="H22" s="351"/>
      <c r="I22" s="352"/>
      <c r="J22" s="349"/>
      <c r="K22" s="351"/>
    </row>
    <row r="23" spans="1:11" ht="44.25" thickBot="1" x14ac:dyDescent="0.3">
      <c r="A23" s="131">
        <v>1</v>
      </c>
      <c r="B23" s="112" t="s">
        <v>113</v>
      </c>
      <c r="C23" s="251" t="s">
        <v>157</v>
      </c>
      <c r="D23" s="91" t="s">
        <v>134</v>
      </c>
      <c r="E23" s="269" t="s">
        <v>202</v>
      </c>
      <c r="F23" s="267">
        <v>16</v>
      </c>
      <c r="G23" s="268" t="s">
        <v>201</v>
      </c>
      <c r="H23" s="131">
        <v>10</v>
      </c>
      <c r="I23" s="131">
        <v>35</v>
      </c>
      <c r="J23" s="91">
        <v>36000</v>
      </c>
      <c r="K23" s="91">
        <v>50700</v>
      </c>
    </row>
    <row r="24" spans="1:11" ht="15.75" thickBot="1" x14ac:dyDescent="0.3">
      <c r="A24" s="137">
        <f>+A23</f>
        <v>1</v>
      </c>
      <c r="B24" s="336" t="s">
        <v>96</v>
      </c>
      <c r="C24" s="337"/>
      <c r="D24" s="337"/>
      <c r="E24" s="338"/>
      <c r="F24" s="251">
        <f>+F23</f>
        <v>16</v>
      </c>
      <c r="G24" s="250"/>
      <c r="H24" s="251">
        <f>+H23</f>
        <v>10</v>
      </c>
      <c r="I24" s="251">
        <f>+I23</f>
        <v>35</v>
      </c>
      <c r="J24" s="115">
        <f>+J23</f>
        <v>36000</v>
      </c>
      <c r="K24" s="115">
        <f>SUM(K23:K23)</f>
        <v>50700</v>
      </c>
    </row>
    <row r="25" spans="1:11" ht="15.75" thickBot="1" x14ac:dyDescent="0.3">
      <c r="A25" s="339" t="s">
        <v>11</v>
      </c>
      <c r="B25" s="340"/>
      <c r="C25" s="340"/>
      <c r="D25" s="340"/>
      <c r="E25" s="340"/>
      <c r="F25" s="340"/>
      <c r="G25" s="340"/>
      <c r="H25" s="138"/>
      <c r="I25" s="139"/>
      <c r="J25" s="252" t="s">
        <v>14</v>
      </c>
      <c r="K25" s="252">
        <f>+K24*1.1</f>
        <v>55770.000000000007</v>
      </c>
    </row>
    <row r="26" spans="1:11" ht="15.75" thickBot="1" x14ac:dyDescent="0.3">
      <c r="A26" s="341" t="s">
        <v>75</v>
      </c>
      <c r="B26" s="342"/>
      <c r="C26" s="342"/>
      <c r="D26" s="342"/>
      <c r="E26" s="342"/>
      <c r="F26" s="342"/>
      <c r="G26" s="342"/>
      <c r="H26" s="140"/>
      <c r="I26" s="140"/>
      <c r="J26" s="343">
        <f>+K25+J24</f>
        <v>91770</v>
      </c>
      <c r="K26" s="340"/>
    </row>
  </sheetData>
  <mergeCells count="37">
    <mergeCell ref="A2:K2"/>
    <mergeCell ref="A3:K3"/>
    <mergeCell ref="A4:K4"/>
    <mergeCell ref="A6:D6"/>
    <mergeCell ref="A8:A10"/>
    <mergeCell ref="B8:B10"/>
    <mergeCell ref="C8:C10"/>
    <mergeCell ref="D8:D10"/>
    <mergeCell ref="A18:D18"/>
    <mergeCell ref="A14:G14"/>
    <mergeCell ref="A15:G15"/>
    <mergeCell ref="J15:K15"/>
    <mergeCell ref="J8:J10"/>
    <mergeCell ref="K8:K10"/>
    <mergeCell ref="H9:H10"/>
    <mergeCell ref="I9:I10"/>
    <mergeCell ref="B13:E13"/>
    <mergeCell ref="E8:E10"/>
    <mergeCell ref="F8:F10"/>
    <mergeCell ref="G8:G10"/>
    <mergeCell ref="H8:I8"/>
    <mergeCell ref="B24:E24"/>
    <mergeCell ref="A25:G25"/>
    <mergeCell ref="A26:G26"/>
    <mergeCell ref="J26:K26"/>
    <mergeCell ref="F20:F22"/>
    <mergeCell ref="G20:G22"/>
    <mergeCell ref="H20:I20"/>
    <mergeCell ref="J20:J22"/>
    <mergeCell ref="K20:K22"/>
    <mergeCell ref="H21:H22"/>
    <mergeCell ref="I21:I22"/>
    <mergeCell ref="A20:A22"/>
    <mergeCell ref="B20:B22"/>
    <mergeCell ref="C20:C22"/>
    <mergeCell ref="D20:D22"/>
    <mergeCell ref="E20:E22"/>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Alejandro Gómez</cp:lastModifiedBy>
  <cp:lastPrinted>2018-09-03T19:05:17Z</cp:lastPrinted>
  <dcterms:created xsi:type="dcterms:W3CDTF">2015-11-30T18:04:44Z</dcterms:created>
  <dcterms:modified xsi:type="dcterms:W3CDTF">2018-10-03T14:35:03Z</dcterms:modified>
</cp:coreProperties>
</file>