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IAF PLANIFICACION ESTRATEGICA\DEPARTAMENTO DE PLANIFICACION\PLANES OPERATIVOS ANUALES (POA)\POA 2021\"/>
    </mc:Choice>
  </mc:AlternateContent>
  <xr:revisionPtr revIDLastSave="0" documentId="13_ncr:1_{07913236-66F2-40FB-A9CD-3A7292E1790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 METAS FISICAS Y FINANCIERAS" sheetId="2" r:id="rId1"/>
    <sheet name="MATRIZ POA 2021" sheetId="4" r:id="rId2"/>
    <sheet name="ESTRUCTURA PROGRAMÁTICA 2021 " sheetId="8" r:id="rId3"/>
    <sheet name="Hoja1" sheetId="9" r:id="rId4"/>
  </sheets>
  <definedNames>
    <definedName name="_xlnm.Print_Area" localSheetId="0">' METAS FISICAS Y FINANCIERAS'!$A$1:$W$34</definedName>
    <definedName name="_xlnm.Print_Area" localSheetId="1">'MATRIZ POA 2021'!$A$1:$O$17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4" l="1"/>
  <c r="J17" i="4"/>
  <c r="N34" i="2" l="1"/>
  <c r="Q34" i="2"/>
  <c r="W32" i="2"/>
  <c r="T32" i="2"/>
  <c r="Q32" i="2"/>
  <c r="N32" i="2"/>
  <c r="I33" i="2"/>
  <c r="N33" i="2" l="1"/>
  <c r="W33" i="2"/>
  <c r="T33" i="2"/>
  <c r="Q33" i="2"/>
  <c r="W31" i="2"/>
  <c r="T31" i="2"/>
  <c r="Q31" i="2"/>
  <c r="N31" i="2"/>
  <c r="I31" i="2"/>
  <c r="I15" i="4"/>
  <c r="H34" i="2" l="1"/>
  <c r="L17" i="4" l="1"/>
  <c r="I17" i="4"/>
  <c r="I16" i="4"/>
  <c r="W30" i="2" l="1"/>
  <c r="T30" i="2"/>
  <c r="Q30" i="2"/>
  <c r="N30" i="2"/>
  <c r="W34" i="2" l="1"/>
  <c r="T34" i="2"/>
  <c r="W29" i="2" l="1"/>
  <c r="Q22" i="2"/>
  <c r="Q20" i="2"/>
</calcChain>
</file>

<file path=xl/sharedStrings.xml><?xml version="1.0" encoding="utf-8"?>
<sst xmlns="http://schemas.openxmlformats.org/spreadsheetml/2006/main" count="168" uniqueCount="137">
  <si>
    <t>MINISTERIO DE HACIENDA</t>
  </si>
  <si>
    <t xml:space="preserve">DIRECCIÓN GENERAL DE PRESUPUESTO </t>
  </si>
  <si>
    <t>I - Información del Solicitante.</t>
  </si>
  <si>
    <t>I.I - Favor completar los siguientes campos requeridos en la solicitud:</t>
  </si>
  <si>
    <t>Capitulo</t>
  </si>
  <si>
    <t>CONSEJO NACIONAL DE INVESTIGACIONES AGROPECUARIAS Y FORESTALES</t>
  </si>
  <si>
    <t>Unidad Ejecutora</t>
  </si>
  <si>
    <t>001</t>
  </si>
  <si>
    <t xml:space="preserve">Balances Disponible para el Año </t>
  </si>
  <si>
    <t>Nombre y Apellido</t>
  </si>
  <si>
    <t>Sub-Capitulo</t>
  </si>
  <si>
    <t>01</t>
  </si>
  <si>
    <t>Presupuesto Vigente del Programa</t>
  </si>
  <si>
    <t>Número de Cédula</t>
  </si>
  <si>
    <t>Programa</t>
  </si>
  <si>
    <t>11</t>
  </si>
  <si>
    <t>Presupuesto Vigente de Unidad Ejecutora</t>
  </si>
  <si>
    <t>Fecha de Registro</t>
  </si>
  <si>
    <t xml:space="preserve"> II - Programación Anual Física Financiera </t>
  </si>
  <si>
    <t>Producto</t>
  </si>
  <si>
    <t>Unidad de Medida</t>
  </si>
  <si>
    <t>Beneficiario</t>
  </si>
  <si>
    <t>Presupuesto Formulado</t>
  </si>
  <si>
    <t xml:space="preserve">Meta Formulada </t>
  </si>
  <si>
    <t>Trimestre 1</t>
  </si>
  <si>
    <t>Trimestre 2</t>
  </si>
  <si>
    <t>Trimestre 3</t>
  </si>
  <si>
    <t>Trimestre 4</t>
  </si>
  <si>
    <t>Meta Programada</t>
  </si>
  <si>
    <t>Presupuesto Asignado</t>
  </si>
  <si>
    <t>2823-DIRECCIÓN Y COORDINACIÓN</t>
  </si>
  <si>
    <t>La sociedad en su conjunto</t>
  </si>
  <si>
    <t>N/A</t>
  </si>
  <si>
    <t>6294: FORMULACIÓN DE POLÍTICAS PARA EL DESARROLLO DEL SECTOR AGROPECUARIO Y FORESTAL</t>
  </si>
  <si>
    <t>Total de Presupuesto Formulado</t>
  </si>
  <si>
    <t>Total de Presupuesto al Trimestre</t>
  </si>
  <si>
    <t xml:space="preserve">(*) Dos (2)  proyectos con 15 componentes: Ocho (8)  de la canasta básica (arroz, plátano, batata, yuca, leche y carne bovina y porcina, habichuela, guandul y maíz ) y  Siete (7)  de exportación (Aguacate, café, banano, cacao, mango, vegetales orientales y cultivos de invernaderos). Cada componente requiere la realización  mínima de 5 eventos de transferencia de tecnologías (cursos de capacitación  e instalación de  parcelas de validación y demostración). En total al menos se realizarán unos 70 eventos que beneficiarán a 2,370 técnicos y productores líderes. </t>
  </si>
  <si>
    <t>6298: TÉCNICOS Y PRODUCTORES LÍDERES  CAPACITADOS EN TECNOLOGÍAS AGROPECUARIAS Y FORESTALES.</t>
  </si>
  <si>
    <t>CONSEJO NACIONAL DE INVESTIGACIONES AGROPECUARIAS Y FORESTALES (CONIAF)</t>
  </si>
  <si>
    <t>DIRECCIÓN EJECUTIVA</t>
  </si>
  <si>
    <t>DEPARTAMENTO DE PLANIFICACIÓN  Y  DESARROLLO</t>
  </si>
  <si>
    <t>No.</t>
  </si>
  <si>
    <t xml:space="preserve">Producto </t>
  </si>
  <si>
    <t>Indicador</t>
  </si>
  <si>
    <t xml:space="preserve">Medios de Verificación </t>
  </si>
  <si>
    <t>Limitaciones y Supuestos</t>
  </si>
  <si>
    <t>Resultados Esperados</t>
  </si>
  <si>
    <t>1er.Trim.</t>
  </si>
  <si>
    <t>2do.Trim.</t>
  </si>
  <si>
    <t>3er.Trim.</t>
  </si>
  <si>
    <t>4to.Trim.</t>
  </si>
  <si>
    <t>Hombres</t>
  </si>
  <si>
    <t>Mujeres</t>
  </si>
  <si>
    <t>Total Ben.</t>
  </si>
  <si>
    <t>Total Meta Física Progra-mada</t>
  </si>
  <si>
    <t>Porcentaje de  ejecución</t>
  </si>
  <si>
    <t>Al menos un 55% de  técnicos y productores lideres actualizan sus conocimientos y ponen en practica lo aprendido.</t>
  </si>
  <si>
    <t>Código</t>
  </si>
  <si>
    <t>Documento Relacionado</t>
  </si>
  <si>
    <t>Fecha Versión</t>
  </si>
  <si>
    <t>Versión</t>
  </si>
  <si>
    <t>FO-FP-02</t>
  </si>
  <si>
    <t>Procedimiento para la Revisión de Estructuras Programáticas</t>
  </si>
  <si>
    <t>24/6/19</t>
  </si>
  <si>
    <t>I - Institución</t>
  </si>
  <si>
    <t>I.I - Completar los datos requeridos sobre la institución:</t>
  </si>
  <si>
    <t>Capítulo</t>
  </si>
  <si>
    <t>5177</t>
  </si>
  <si>
    <t>CONSEJO NAC. DE INVESTIGACIONES AGROPECUARIAS Y FORESTALES (CONIAF)</t>
  </si>
  <si>
    <t>Subcapítulo</t>
  </si>
  <si>
    <t>Unidad</t>
  </si>
  <si>
    <t>0001</t>
  </si>
  <si>
    <t>II - Propuesta de Estructura Programática</t>
  </si>
  <si>
    <t>II.I - Favor detallar la estructura programática institucional</t>
  </si>
  <si>
    <t>Producto                    físico</t>
  </si>
  <si>
    <t>Actividad 
/ Obra</t>
  </si>
  <si>
    <t>Nombre</t>
  </si>
  <si>
    <t>Indicador de Producto</t>
  </si>
  <si>
    <t>Clasificación Funcional</t>
  </si>
  <si>
    <t>Unidad Responsable</t>
  </si>
  <si>
    <t>2.2.01</t>
  </si>
  <si>
    <t>0001 - Dirección General</t>
  </si>
  <si>
    <t>Dirección y Coordinación</t>
  </si>
  <si>
    <t>2823</t>
  </si>
  <si>
    <t xml:space="preserve">Actividad 
</t>
  </si>
  <si>
    <t>2.2.02</t>
  </si>
  <si>
    <t>2 - Dirección General</t>
  </si>
  <si>
    <t>02</t>
  </si>
  <si>
    <t>6294</t>
  </si>
  <si>
    <t>0002 - Despacho del Director General de Consejo Nacional de Investigaciones Agropecurias y Forestales</t>
  </si>
  <si>
    <t>03</t>
  </si>
  <si>
    <t>6295</t>
  </si>
  <si>
    <t xml:space="preserve">Actividad </t>
  </si>
  <si>
    <t>04</t>
  </si>
  <si>
    <t>6298</t>
  </si>
  <si>
    <r>
      <rPr>
        <b/>
        <sz val="12"/>
        <color indexed="8"/>
        <rFont val="Calibri"/>
        <family val="2"/>
      </rPr>
      <t xml:space="preserve">Eje Estratégico: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 3: 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</si>
  <si>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ESTRUCTURA PROGRAMÁTICA 2021 </t>
  </si>
  <si>
    <t>100%  ejecución Presupuesto conforme a las actividades programadas para el año 2021.</t>
  </si>
  <si>
    <t>Formulacion de políticas  para el desarrollo del sector agropecuario y forestal</t>
  </si>
  <si>
    <t>Lineamuientos para las acciones del gobierno, encaminadas a satsifacer las demandas de la poblecion en el sector de las investigaciones agropecuaria y forestal</t>
  </si>
  <si>
    <t xml:space="preserve"> Sector agropecurio y forestal con financiamiento para proyectos para  transferencia de tecnologias.</t>
  </si>
  <si>
    <t>Proceso que se origina a partir de las tecnologias generadas y/o validadas, para dar respuestas a demandas de los beneficirios.</t>
  </si>
  <si>
    <t>Cantidad de Proyectos de transferencia de tecnologia trnsferidos.</t>
  </si>
  <si>
    <t>cantidad de técnicos y  productores líderes capacitados en tecnologias agropecuari y forestal.</t>
  </si>
  <si>
    <t>Proceso mediante el cual se fortalecen los conocimientos de los involucrados.</t>
  </si>
  <si>
    <t>Tecnicos y productores lideres capacitados en tecnologias agropecuariasa y forestales</t>
  </si>
  <si>
    <t>Formulacion  de políticas  para  el  desarrollo del sector agropecuario y forestar</t>
  </si>
  <si>
    <t>MATRIZ RECOPILACION DE  INFORMACION PLAN OPERATIVO AÑO 2021</t>
  </si>
  <si>
    <t>Documentos de políticas públicas dispinibles.</t>
  </si>
  <si>
    <t>Se tiene el apoyo de los tomadores de decisiones y autoridades del sector, se dispone de facilitadores.</t>
  </si>
  <si>
    <t xml:space="preserve"> Cantidad de documentos de Políticas Públicas  Agropecuarias y forestales emitidos.</t>
  </si>
  <si>
    <t>Metas Programadas 2021</t>
  </si>
  <si>
    <t>PROGRAMA 11: Creación de conocimiento y fomento de capacidades mediante la transferencia tecnológica para la competitividad del sector agropecuario y forestal</t>
  </si>
  <si>
    <t xml:space="preserve"> Documento de Políticas públicas  agropecuarias y forestales emitidos .</t>
  </si>
  <si>
    <t xml:space="preserve">Cantatidad de documentos de Políticas Públicas emitidos.                                        </t>
  </si>
  <si>
    <t>Sector agropecuario y forestal con financiamiento para proyectos de transferencia de tecnologías</t>
  </si>
  <si>
    <t>Proyectos de transferencia de tecnología financiados.</t>
  </si>
  <si>
    <t xml:space="preserve"> Cantidad de proyectos de transferencia de tecnología financiados.</t>
  </si>
  <si>
    <t>Se dispone de recursos financieros para financiar estos proyectos</t>
  </si>
  <si>
    <t>Informe de programa,memoria institucional ,informe de seguimiento,vídeos,fotos,registro de participación</t>
  </si>
  <si>
    <t>Aumento de la productividad y competitividad de los rubros intervanidos, en al menos un 15%.</t>
  </si>
  <si>
    <t xml:space="preserve"> Técnicos y productores líderes capacitados en  tecnologías agropecuarias y forestales.</t>
  </si>
  <si>
    <t xml:space="preserve">Cantidad de técnicos y  productores líderes capacitados.  </t>
  </si>
  <si>
    <t xml:space="preserve">Beneficiarios </t>
  </si>
  <si>
    <t>Técnicos y productores líderes capacitados.</t>
  </si>
  <si>
    <t>Los técnicos están dispuestos a capacitarse, se dispone de facilitadores, los productores lideres tienen disposición  a la capacitación .</t>
  </si>
  <si>
    <t>Registro de participantes,fotos de eventos,informes de evaluación de la actividad, notas de prensa,contratos.</t>
  </si>
  <si>
    <t>FORMULARIO DE PROGRAMACIÓN DE METAS FÍSICA-FINANCIERAS 2021</t>
  </si>
  <si>
    <t>Creación de conocimiento y fomento de capacidades mediante la transferencia tecnológica para la competitividad del sector agropecuario y forestal</t>
  </si>
  <si>
    <t>Creacion de conocimiento y fomento de las capacidades, mediante la transferencia tecnologica para la competitividad del sector agropecuario y forestal</t>
  </si>
  <si>
    <t>6295: SECTOR AGROPECUARIO Y FORESTAL CON FINANCIAMIENTO PARA PROYECTOS DE  TRANSFERENCIA DE TECNOLOGÍAS.</t>
  </si>
  <si>
    <t>Actores del Sistema Nacional de Investigaciones Agropecuarias y Forestales (SINIAF)</t>
  </si>
  <si>
    <t>Técnicos, y productores líderes del sector agropecuario y forestal.</t>
  </si>
  <si>
    <t>Técnicos, productores líderes del sector agropecuario y forestal .</t>
  </si>
  <si>
    <t>Programación Anual 2021</t>
  </si>
  <si>
    <t>Técnicos  capacitados.</t>
  </si>
  <si>
    <t xml:space="preserve"> Fortalecimiento el sistema nacional de ciencia, tecnologia e innovacion.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</si>
</sst>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0" tint="-0.3499862666707357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9">
    <xf numFmtId="0" fontId="0" fillId="0" borderId="0" xfId="0"/>
    <xf numFmtId="0" fontId="2" fillId="8" borderId="8" xfId="0" applyFont="1" applyFill="1" applyBorder="1" applyAlignment="1" applyProtection="1">
      <alignment horizontal="center" vertical="center"/>
      <protection locked="0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 applyProtection="1">
      <alignment horizontal="center" vertical="center"/>
      <protection locked="0"/>
    </xf>
    <xf numFmtId="0" fontId="3" fillId="9" borderId="28" xfId="0" applyFont="1" applyFill="1" applyBorder="1" applyAlignment="1">
      <alignment horizontal="center" vertical="center" wrapText="1"/>
    </xf>
    <xf numFmtId="4" fontId="9" fillId="0" borderId="31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164" fontId="4" fillId="0" borderId="31" xfId="1" applyFont="1" applyBorder="1" applyAlignment="1">
      <alignment horizontal="center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43" xfId="0" applyFont="1" applyBorder="1"/>
    <xf numFmtId="0" fontId="2" fillId="4" borderId="4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4" fillId="0" borderId="0" xfId="1" applyNumberFormat="1" applyFont="1" applyBorder="1"/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3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43" xfId="0" applyFont="1" applyFill="1" applyBorder="1"/>
    <xf numFmtId="0" fontId="2" fillId="0" borderId="43" xfId="0" applyFont="1" applyBorder="1" applyAlignment="1">
      <alignment vertical="center"/>
    </xf>
    <xf numFmtId="0" fontId="3" fillId="9" borderId="48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Font="1"/>
    <xf numFmtId="165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6" fillId="0" borderId="0" xfId="0" applyFont="1"/>
    <xf numFmtId="0" fontId="15" fillId="0" borderId="0" xfId="0" applyFont="1" applyAlignment="1">
      <alignment vertical="top" wrapText="1"/>
    </xf>
    <xf numFmtId="3" fontId="17" fillId="10" borderId="31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164" fontId="7" fillId="4" borderId="0" xfId="1" applyFont="1" applyFill="1" applyBorder="1" applyAlignment="1">
      <alignment horizontal="justify" vertical="center" wrapText="1"/>
    </xf>
    <xf numFmtId="164" fontId="0" fillId="4" borderId="0" xfId="1" applyFont="1" applyFill="1"/>
    <xf numFmtId="0" fontId="0" fillId="4" borderId="0" xfId="0" applyFill="1"/>
    <xf numFmtId="164" fontId="12" fillId="4" borderId="0" xfId="1" applyFont="1" applyFill="1"/>
    <xf numFmtId="164" fontId="0" fillId="4" borderId="0" xfId="0" applyNumberFormat="1" applyFill="1"/>
    <xf numFmtId="0" fontId="9" fillId="0" borderId="31" xfId="0" applyFont="1" applyBorder="1" applyAlignment="1">
      <alignment horizontal="justify" vertical="center"/>
    </xf>
    <xf numFmtId="0" fontId="17" fillId="0" borderId="49" xfId="0" applyFont="1" applyBorder="1" applyAlignment="1">
      <alignment horizontal="justify" vertical="center" wrapText="1"/>
    </xf>
    <xf numFmtId="0" fontId="17" fillId="10" borderId="31" xfId="0" applyFont="1" applyFill="1" applyBorder="1" applyAlignment="1">
      <alignment horizontal="justify" vertical="center" wrapText="1"/>
    </xf>
    <xf numFmtId="0" fontId="17" fillId="4" borderId="31" xfId="0" applyFont="1" applyFill="1" applyBorder="1" applyAlignment="1">
      <alignment horizontal="justify" vertical="center" wrapText="1"/>
    </xf>
    <xf numFmtId="3" fontId="17" fillId="0" borderId="49" xfId="0" applyNumberFormat="1" applyFont="1" applyBorder="1" applyAlignment="1">
      <alignment horizontal="center" vertical="center" wrapText="1"/>
    </xf>
    <xf numFmtId="3" fontId="17" fillId="10" borderId="49" xfId="0" applyNumberFormat="1" applyFont="1" applyFill="1" applyBorder="1" applyAlignment="1">
      <alignment horizontal="center" vertical="center" wrapText="1"/>
    </xf>
    <xf numFmtId="164" fontId="17" fillId="10" borderId="49" xfId="1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 wrapText="1"/>
    </xf>
    <xf numFmtId="3" fontId="17" fillId="0" borderId="31" xfId="0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center" wrapText="1"/>
    </xf>
    <xf numFmtId="0" fontId="13" fillId="10" borderId="0" xfId="0" applyFont="1" applyFill="1"/>
    <xf numFmtId="0" fontId="14" fillId="11" borderId="0" xfId="0" applyFont="1" applyFill="1" applyAlignment="1">
      <alignment vertical="top"/>
    </xf>
    <xf numFmtId="164" fontId="4" fillId="4" borderId="31" xfId="1" applyFont="1" applyFill="1" applyBorder="1" applyAlignment="1">
      <alignment horizontal="center" vertical="center" wrapText="1"/>
    </xf>
    <xf numFmtId="4" fontId="9" fillId="4" borderId="31" xfId="0" applyNumberFormat="1" applyFont="1" applyFill="1" applyBorder="1" applyAlignment="1">
      <alignment vertical="center" wrapText="1"/>
    </xf>
    <xf numFmtId="3" fontId="9" fillId="4" borderId="31" xfId="1" applyNumberFormat="1" applyFont="1" applyFill="1" applyBorder="1" applyAlignment="1">
      <alignment horizontal="center" vertical="center" wrapText="1"/>
    </xf>
    <xf numFmtId="1" fontId="9" fillId="4" borderId="31" xfId="2" applyNumberFormat="1" applyFont="1" applyFill="1" applyBorder="1" applyAlignment="1" applyProtection="1">
      <alignment horizontal="center" vertical="center" wrapText="1"/>
      <protection locked="0"/>
    </xf>
    <xf numFmtId="164" fontId="0" fillId="4" borderId="31" xfId="1" applyFont="1" applyFill="1" applyBorder="1" applyAlignment="1">
      <alignment vertical="center"/>
    </xf>
    <xf numFmtId="4" fontId="4" fillId="4" borderId="31" xfId="0" applyNumberFormat="1" applyFont="1" applyFill="1" applyBorder="1" applyAlignment="1">
      <alignment vertical="center" wrapText="1"/>
    </xf>
    <xf numFmtId="3" fontId="9" fillId="4" borderId="31" xfId="1" applyNumberFormat="1" applyFont="1" applyFill="1" applyBorder="1" applyAlignment="1">
      <alignment horizontal="left" vertical="center" wrapText="1"/>
    </xf>
    <xf numFmtId="164" fontId="9" fillId="4" borderId="3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26" fillId="15" borderId="31" xfId="0" applyNumberFormat="1" applyFont="1" applyFill="1" applyBorder="1" applyAlignment="1" applyProtection="1">
      <alignment horizontal="center" vertical="center"/>
      <protection locked="0"/>
    </xf>
    <xf numFmtId="49" fontId="16" fillId="16" borderId="31" xfId="0" applyNumberFormat="1" applyFont="1" applyFill="1" applyBorder="1" applyAlignment="1" applyProtection="1">
      <alignment horizontal="center"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49" fontId="16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wrapText="1"/>
    </xf>
    <xf numFmtId="49" fontId="16" fillId="1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17" fillId="10" borderId="49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justify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2" fillId="2" borderId="43" xfId="0" applyFont="1" applyFill="1" applyBorder="1" applyAlignment="1">
      <alignment horizontal="center" vertical="justify"/>
    </xf>
    <xf numFmtId="0" fontId="2" fillId="0" borderId="4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8" borderId="9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4" fillId="8" borderId="10" xfId="0" applyNumberFormat="1" applyFont="1" applyFill="1" applyBorder="1" applyAlignment="1">
      <alignment horizontal="center" vertical="center"/>
    </xf>
    <xf numFmtId="165" fontId="4" fillId="8" borderId="11" xfId="0" applyNumberFormat="1" applyFont="1" applyFill="1" applyBorder="1" applyAlignment="1">
      <alignment horizontal="center" vertical="center"/>
    </xf>
    <xf numFmtId="165" fontId="4" fillId="8" borderId="1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8" borderId="9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wrapText="1"/>
    </xf>
    <xf numFmtId="0" fontId="9" fillId="0" borderId="7" xfId="0" applyFont="1" applyBorder="1" applyAlignment="1">
      <alignment wrapText="1"/>
    </xf>
    <xf numFmtId="0" fontId="3" fillId="9" borderId="4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7" xfId="1" applyNumberFormat="1" applyFont="1" applyFill="1" applyBorder="1" applyAlignment="1">
      <alignment horizontal="center" vertical="center" wrapText="1"/>
    </xf>
    <xf numFmtId="0" fontId="3" fillId="9" borderId="23" xfId="1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justify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1" xfId="1" applyFont="1" applyFill="1" applyBorder="1" applyAlignment="1">
      <alignment horizontal="center" vertical="center" wrapText="1"/>
    </xf>
    <xf numFmtId="164" fontId="4" fillId="4" borderId="32" xfId="1" applyFont="1" applyFill="1" applyBorder="1" applyAlignment="1">
      <alignment horizontal="center" vertical="center" wrapText="1"/>
    </xf>
    <xf numFmtId="164" fontId="4" fillId="4" borderId="33" xfId="1" applyFont="1" applyFill="1" applyBorder="1" applyAlignment="1">
      <alignment horizontal="center" vertical="center" wrapText="1"/>
    </xf>
    <xf numFmtId="164" fontId="9" fillId="4" borderId="31" xfId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 wrapText="1"/>
    </xf>
    <xf numFmtId="164" fontId="4" fillId="0" borderId="32" xfId="1" applyFont="1" applyBorder="1" applyAlignment="1">
      <alignment horizontal="center" vertical="center" wrapText="1"/>
    </xf>
    <xf numFmtId="164" fontId="4" fillId="0" borderId="33" xfId="1" applyFont="1" applyBorder="1" applyAlignment="1">
      <alignment horizontal="center" vertical="center" wrapText="1"/>
    </xf>
    <xf numFmtId="164" fontId="4" fillId="0" borderId="31" xfId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1" fontId="9" fillId="4" borderId="32" xfId="2" applyNumberFormat="1" applyFont="1" applyFill="1" applyBorder="1" applyAlignment="1" applyProtection="1">
      <alignment horizontal="center" vertical="center" wrapText="1"/>
      <protection locked="0"/>
    </xf>
    <xf numFmtId="1" fontId="9" fillId="4" borderId="34" xfId="2" applyNumberFormat="1" applyFont="1" applyFill="1" applyBorder="1" applyAlignment="1" applyProtection="1">
      <alignment horizontal="center" vertical="center" wrapText="1"/>
      <protection locked="0"/>
    </xf>
    <xf numFmtId="1" fontId="9" fillId="4" borderId="33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>
      <alignment horizontal="left" vertical="center" wrapText="1"/>
    </xf>
    <xf numFmtId="3" fontId="9" fillId="4" borderId="31" xfId="1" applyNumberFormat="1" applyFont="1" applyFill="1" applyBorder="1" applyAlignment="1">
      <alignment horizontal="left" vertical="center" wrapText="1"/>
    </xf>
    <xf numFmtId="164" fontId="9" fillId="4" borderId="32" xfId="1" applyFont="1" applyFill="1" applyBorder="1" applyAlignment="1" applyProtection="1">
      <alignment horizontal="center" vertical="center" wrapText="1"/>
      <protection locked="0"/>
    </xf>
    <xf numFmtId="164" fontId="9" fillId="4" borderId="33" xfId="1" applyFont="1" applyFill="1" applyBorder="1" applyAlignment="1" applyProtection="1">
      <alignment horizontal="center" vertical="center" wrapText="1"/>
      <protection locked="0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4" fillId="8" borderId="0" xfId="0" applyFont="1" applyFill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11" borderId="31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50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22" fillId="12" borderId="54" xfId="0" applyFont="1" applyFill="1" applyBorder="1" applyAlignment="1">
      <alignment horizontal="center" vertical="center" wrapText="1"/>
    </xf>
    <xf numFmtId="0" fontId="22" fillId="12" borderId="55" xfId="0" applyFont="1" applyFill="1" applyBorder="1" applyAlignment="1">
      <alignment horizontal="center" vertical="center" wrapText="1"/>
    </xf>
    <xf numFmtId="0" fontId="22" fillId="12" borderId="56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4" fillId="13" borderId="0" xfId="0" applyFont="1" applyFill="1" applyAlignment="1">
      <alignment horizontal="left" vertical="center"/>
    </xf>
    <xf numFmtId="0" fontId="14" fillId="1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>
      <alignment textRotation="45"/>
    </xf>
    <xf numFmtId="0" fontId="13" fillId="0" borderId="49" xfId="0" applyFont="1" applyBorder="1" applyAlignment="1">
      <alignment textRotation="45"/>
    </xf>
    <xf numFmtId="0" fontId="0" fillId="0" borderId="61" xfId="0" applyBorder="1" applyAlignment="1">
      <alignment horizontal="center" textRotation="45" wrapText="1"/>
    </xf>
    <xf numFmtId="0" fontId="0" fillId="0" borderId="49" xfId="0" applyBorder="1" applyAlignment="1">
      <alignment horizontal="center" textRotation="45" wrapText="1"/>
    </xf>
    <xf numFmtId="0" fontId="25" fillId="0" borderId="61" xfId="0" applyFont="1" applyBorder="1" applyAlignment="1">
      <alignment textRotation="45" wrapText="1"/>
    </xf>
    <xf numFmtId="0" fontId="25" fillId="0" borderId="49" xfId="0" applyFont="1" applyBorder="1" applyAlignment="1">
      <alignment textRotation="45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26" fillId="15" borderId="32" xfId="0" applyNumberFormat="1" applyFont="1" applyFill="1" applyBorder="1" applyAlignment="1" applyProtection="1">
      <alignment horizontal="justify" vertical="center" wrapText="1"/>
      <protection locked="0"/>
    </xf>
    <xf numFmtId="49" fontId="26" fillId="15" borderId="34" xfId="0" applyNumberFormat="1" applyFont="1" applyFill="1" applyBorder="1" applyAlignment="1" applyProtection="1">
      <alignment horizontal="justify" vertical="center" wrapText="1"/>
      <protection locked="0"/>
    </xf>
    <xf numFmtId="49" fontId="26" fillId="15" borderId="33" xfId="0" applyNumberFormat="1" applyFont="1" applyFill="1" applyBorder="1" applyAlignment="1" applyProtection="1">
      <alignment horizontal="justify" vertical="center" wrapText="1"/>
      <protection locked="0"/>
    </xf>
    <xf numFmtId="0" fontId="27" fillId="15" borderId="32" xfId="0" applyFont="1" applyFill="1" applyBorder="1" applyAlignment="1" applyProtection="1">
      <alignment horizontal="center"/>
      <protection locked="0"/>
    </xf>
    <xf numFmtId="0" fontId="27" fillId="15" borderId="34" xfId="0" applyFont="1" applyFill="1" applyBorder="1" applyAlignment="1" applyProtection="1">
      <alignment horizontal="center"/>
      <protection locked="0"/>
    </xf>
    <xf numFmtId="0" fontId="27" fillId="15" borderId="33" xfId="0" applyFont="1" applyFill="1" applyBorder="1" applyAlignment="1" applyProtection="1">
      <alignment horizontal="center"/>
      <protection locked="0"/>
    </xf>
    <xf numFmtId="49" fontId="26" fillId="15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15" borderId="33" xfId="0" applyNumberFormat="1" applyFont="1" applyFill="1" applyBorder="1" applyAlignment="1" applyProtection="1">
      <alignment horizontal="center" vertical="center" wrapText="1"/>
      <protection locked="0"/>
    </xf>
    <xf numFmtId="49" fontId="26" fillId="15" borderId="34" xfId="0" applyNumberFormat="1" applyFont="1" applyFill="1" applyBorder="1" applyAlignment="1" applyProtection="1">
      <alignment horizontal="center" vertical="center" wrapText="1"/>
      <protection locked="0"/>
    </xf>
    <xf numFmtId="49" fontId="16" fillId="16" borderId="32" xfId="0" applyNumberFormat="1" applyFont="1" applyFill="1" applyBorder="1" applyAlignment="1" applyProtection="1">
      <alignment horizontal="left" vertical="center" wrapText="1"/>
      <protection locked="0"/>
    </xf>
    <xf numFmtId="49" fontId="16" fillId="16" borderId="34" xfId="0" applyNumberFormat="1" applyFont="1" applyFill="1" applyBorder="1" applyAlignment="1" applyProtection="1">
      <alignment horizontal="left" vertical="center" wrapText="1"/>
      <protection locked="0"/>
    </xf>
    <xf numFmtId="49" fontId="16" fillId="16" borderId="33" xfId="0" applyNumberFormat="1" applyFont="1" applyFill="1" applyBorder="1" applyAlignment="1" applyProtection="1">
      <alignment horizontal="left" vertical="center" wrapText="1"/>
      <protection locked="0"/>
    </xf>
    <xf numFmtId="0" fontId="16" fillId="16" borderId="32" xfId="0" applyFont="1" applyFill="1" applyBorder="1" applyAlignment="1" applyProtection="1">
      <alignment horizontal="justify" vertical="center" wrapText="1"/>
      <protection locked="0"/>
    </xf>
    <xf numFmtId="0" fontId="16" fillId="16" borderId="34" xfId="0" applyFont="1" applyFill="1" applyBorder="1" applyAlignment="1" applyProtection="1">
      <alignment horizontal="justify" vertical="center" wrapText="1"/>
      <protection locked="0"/>
    </xf>
    <xf numFmtId="0" fontId="16" fillId="16" borderId="33" xfId="0" applyFont="1" applyFill="1" applyBorder="1" applyAlignment="1" applyProtection="1">
      <alignment horizontal="justify" vertical="center" wrapText="1"/>
      <protection locked="0"/>
    </xf>
    <xf numFmtId="49" fontId="16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16" borderId="33" xfId="0" applyNumberFormat="1" applyFont="1" applyFill="1" applyBorder="1" applyAlignment="1" applyProtection="1">
      <alignment horizontal="center" vertical="center" wrapText="1"/>
      <protection locked="0"/>
    </xf>
    <xf numFmtId="49" fontId="16" fillId="16" borderId="3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center" wrapText="1"/>
      <protection locked="0"/>
    </xf>
    <xf numFmtId="0" fontId="16" fillId="0" borderId="34" xfId="0" applyFont="1" applyBorder="1" applyAlignment="1" applyProtection="1">
      <alignment horizontal="center" wrapText="1"/>
      <protection locked="0"/>
    </xf>
    <xf numFmtId="0" fontId="16" fillId="0" borderId="33" xfId="0" applyFont="1" applyBorder="1" applyAlignment="1" applyProtection="1">
      <alignment horizont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14" borderId="32" xfId="0" applyNumberFormat="1" applyFont="1" applyFill="1" applyBorder="1" applyAlignment="1" applyProtection="1">
      <alignment horizontal="justify" vertical="center" wrapText="1"/>
      <protection locked="0"/>
    </xf>
    <xf numFmtId="49" fontId="16" fillId="14" borderId="34" xfId="0" applyNumberFormat="1" applyFont="1" applyFill="1" applyBorder="1" applyAlignment="1" applyProtection="1">
      <alignment horizontal="justify" vertical="center" wrapText="1"/>
      <protection locked="0"/>
    </xf>
    <xf numFmtId="49" fontId="16" fillId="14" borderId="33" xfId="0" applyNumberFormat="1" applyFont="1" applyFill="1" applyBorder="1" applyAlignment="1" applyProtection="1">
      <alignment horizontal="justify" vertical="center" wrapText="1"/>
      <protection locked="0"/>
    </xf>
    <xf numFmtId="0" fontId="0" fillId="14" borderId="32" xfId="0" applyFill="1" applyBorder="1" applyAlignment="1" applyProtection="1">
      <alignment horizontal="center"/>
      <protection locked="0"/>
    </xf>
    <xf numFmtId="0" fontId="0" fillId="14" borderId="34" xfId="0" applyFill="1" applyBorder="1" applyAlignment="1" applyProtection="1">
      <alignment horizontal="center"/>
      <protection locked="0"/>
    </xf>
    <xf numFmtId="0" fontId="0" fillId="14" borderId="33" xfId="0" applyFill="1" applyBorder="1" applyAlignment="1" applyProtection="1">
      <alignment horizontal="center"/>
      <protection locked="0"/>
    </xf>
    <xf numFmtId="49" fontId="16" fillId="14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14" borderId="3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32" xfId="0" applyNumberFormat="1" applyFont="1" applyFill="1" applyBorder="1" applyAlignment="1" applyProtection="1">
      <alignment horizontal="justify" vertical="center" wrapText="1"/>
      <protection locked="0"/>
    </xf>
    <xf numFmtId="49" fontId="16" fillId="4" borderId="34" xfId="0" applyNumberFormat="1" applyFont="1" applyFill="1" applyBorder="1" applyAlignment="1" applyProtection="1">
      <alignment horizontal="justify" vertical="center" wrapText="1"/>
      <protection locked="0"/>
    </xf>
    <xf numFmtId="49" fontId="16" fillId="4" borderId="33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Border="1" applyAlignment="1" applyProtection="1">
      <alignment horizontal="justify" vertical="center" wrapText="1"/>
      <protection locked="0"/>
    </xf>
    <xf numFmtId="49" fontId="16" fillId="0" borderId="34" xfId="0" applyNumberFormat="1" applyFont="1" applyBorder="1" applyAlignment="1" applyProtection="1">
      <alignment horizontal="justify" vertical="center" wrapText="1"/>
      <protection locked="0"/>
    </xf>
    <xf numFmtId="49" fontId="16" fillId="0" borderId="33" xfId="0" applyNumberFormat="1" applyFont="1" applyBorder="1" applyAlignment="1" applyProtection="1">
      <alignment horizontal="justify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/>
      <protection locked="0"/>
    </xf>
    <xf numFmtId="49" fontId="16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justify" vertical="center" wrapText="1"/>
      <protection locked="0"/>
    </xf>
    <xf numFmtId="49" fontId="16" fillId="0" borderId="36" xfId="0" applyNumberFormat="1" applyFont="1" applyBorder="1" applyAlignment="1" applyProtection="1">
      <alignment horizontal="justify" vertical="center" wrapText="1"/>
      <protection locked="0"/>
    </xf>
    <xf numFmtId="49" fontId="16" fillId="0" borderId="62" xfId="0" applyNumberFormat="1" applyFont="1" applyBorder="1" applyAlignment="1" applyProtection="1">
      <alignment horizontal="justify" vertical="center" wrapText="1"/>
      <protection locked="0"/>
    </xf>
    <xf numFmtId="49" fontId="16" fillId="0" borderId="63" xfId="0" applyNumberFormat="1" applyFont="1" applyBorder="1" applyAlignment="1" applyProtection="1">
      <alignment horizontal="justify" vertical="center" wrapText="1"/>
      <protection locked="0"/>
    </xf>
    <xf numFmtId="49" fontId="16" fillId="0" borderId="64" xfId="0" applyNumberFormat="1" applyFont="1" applyBorder="1" applyAlignment="1" applyProtection="1">
      <alignment horizontal="justify" vertical="center" wrapText="1"/>
      <protection locked="0"/>
    </xf>
    <xf numFmtId="49" fontId="16" fillId="0" borderId="65" xfId="0" applyNumberFormat="1" applyFont="1" applyBorder="1" applyAlignment="1" applyProtection="1">
      <alignment horizontal="justify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"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0</xdr:rowOff>
    </xdr:from>
    <xdr:to>
      <xdr:col>22</xdr:col>
      <xdr:colOff>495300</xdr:colOff>
      <xdr:row>4</xdr:row>
      <xdr:rowOff>0</xdr:rowOff>
    </xdr:to>
    <xdr:pic>
      <xdr:nvPicPr>
        <xdr:cNvPr id="6" name="2 Imagen" descr="LOGO 100%">
          <a:extLst>
            <a:ext uri="{FF2B5EF4-FFF2-40B4-BE49-F238E27FC236}">
              <a16:creationId xmlns:a16="http://schemas.microsoft.com/office/drawing/2014/main" id="{53FDB7F0-3EA2-4F48-A3C8-5DDCAB0A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561975</xdr:colOff>
      <xdr:row>1</xdr:row>
      <xdr:rowOff>0</xdr:rowOff>
    </xdr:from>
    <xdr:to>
      <xdr:col>2</xdr:col>
      <xdr:colOff>228600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9C13FB7-DE7B-42D6-8042-6F584561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0025"/>
          <a:ext cx="1381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1095952</xdr:colOff>
      <xdr:row>4</xdr:row>
      <xdr:rowOff>104776</xdr:rowOff>
    </xdr:to>
    <xdr:pic>
      <xdr:nvPicPr>
        <xdr:cNvPr id="6" name="Imagen 4" descr="CONIAF">
          <a:extLst>
            <a:ext uri="{FF2B5EF4-FFF2-40B4-BE49-F238E27FC236}">
              <a16:creationId xmlns:a16="http://schemas.microsoft.com/office/drawing/2014/main" id="{927C8910-3ACF-476B-ADE7-2814D8E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4619" cy="909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709084</xdr:colOff>
      <xdr:row>0</xdr:row>
      <xdr:rowOff>0</xdr:rowOff>
    </xdr:from>
    <xdr:to>
      <xdr:col>14</xdr:col>
      <xdr:colOff>1640417</xdr:colOff>
      <xdr:row>4</xdr:row>
      <xdr:rowOff>114329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3F4FDF-82EB-4E5D-91E6-872CABCB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2" t="5840" r="13371" b="8029"/>
        <a:stretch>
          <a:fillRect/>
        </a:stretch>
      </xdr:blipFill>
      <xdr:spPr bwMode="auto">
        <a:xfrm>
          <a:off x="14943667" y="0"/>
          <a:ext cx="931333" cy="91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97367</xdr:colOff>
      <xdr:row>0</xdr:row>
      <xdr:rowOff>38100</xdr:rowOff>
    </xdr:from>
    <xdr:to>
      <xdr:col>2</xdr:col>
      <xdr:colOff>683049</xdr:colOff>
      <xdr:row>3</xdr:row>
      <xdr:rowOff>33866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7" y="38100"/>
          <a:ext cx="1847215" cy="58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topLeftCell="C1" zoomScale="80" zoomScaleNormal="80" workbookViewId="0">
      <selection activeCell="V38" sqref="V38"/>
    </sheetView>
  </sheetViews>
  <sheetFormatPr baseColWidth="10" defaultColWidth="11.42578125" defaultRowHeight="15" x14ac:dyDescent="0.25"/>
  <cols>
    <col min="2" max="2" width="14.28515625" bestFit="1" customWidth="1"/>
    <col min="4" max="4" width="7" customWidth="1"/>
    <col min="5" max="5" width="20.42578125" bestFit="1" customWidth="1"/>
    <col min="6" max="6" width="13.28515625" bestFit="1" customWidth="1"/>
    <col min="7" max="7" width="14.28515625" bestFit="1" customWidth="1"/>
    <col min="8" max="8" width="14.42578125" customWidth="1"/>
    <col min="9" max="9" width="14.140625" bestFit="1" customWidth="1"/>
    <col min="10" max="10" width="6" customWidth="1"/>
    <col min="11" max="11" width="1.85546875" customWidth="1"/>
    <col min="12" max="12" width="3" customWidth="1"/>
    <col min="13" max="13" width="2.7109375" customWidth="1"/>
    <col min="14" max="14" width="7.140625" customWidth="1"/>
    <col min="15" max="15" width="10.7109375" customWidth="1"/>
    <col min="16" max="16" width="13.140625" bestFit="1" customWidth="1"/>
    <col min="18" max="18" width="2.85546875" customWidth="1"/>
    <col min="19" max="19" width="13.140625" bestFit="1" customWidth="1"/>
    <col min="20" max="20" width="14" customWidth="1"/>
    <col min="21" max="21" width="0.42578125" customWidth="1"/>
    <col min="23" max="23" width="14.42578125" customWidth="1"/>
    <col min="24" max="24" width="15.5703125" customWidth="1"/>
    <col min="25" max="25" width="14" bestFit="1" customWidth="1"/>
    <col min="26" max="26" width="16.28515625" customWidth="1"/>
  </cols>
  <sheetData>
    <row r="1" spans="1:23" ht="22.5" customHeight="1" thickBot="1" x14ac:dyDescent="0.3">
      <c r="A1" s="113"/>
      <c r="B1" s="114"/>
      <c r="C1" s="115"/>
      <c r="D1" s="122" t="s">
        <v>127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</row>
    <row r="2" spans="1:23" ht="9" customHeight="1" x14ac:dyDescent="0.25">
      <c r="A2" s="116"/>
      <c r="B2" s="117"/>
      <c r="C2" s="118"/>
      <c r="D2" s="125" t="s">
        <v>0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1:23" ht="6" customHeight="1" x14ac:dyDescent="0.25">
      <c r="A3" s="116"/>
      <c r="B3" s="117"/>
      <c r="C3" s="118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</row>
    <row r="4" spans="1:23" ht="12" customHeight="1" x14ac:dyDescent="0.25">
      <c r="A4" s="116"/>
      <c r="B4" s="117"/>
      <c r="C4" s="11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</row>
    <row r="5" spans="1:23" ht="11.25" customHeight="1" x14ac:dyDescent="0.25">
      <c r="A5" s="116"/>
      <c r="B5" s="117"/>
      <c r="C5" s="118"/>
      <c r="D5" s="131" t="s">
        <v>1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</row>
    <row r="6" spans="1:23" ht="2.25" customHeight="1" x14ac:dyDescent="0.25">
      <c r="A6" s="116"/>
      <c r="B6" s="117"/>
      <c r="C6" s="118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1:23" ht="8.25" customHeight="1" thickBot="1" x14ac:dyDescent="0.3">
      <c r="A7" s="119"/>
      <c r="B7" s="120"/>
      <c r="C7" s="121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</row>
    <row r="8" spans="1:23" ht="5.25" customHeight="1" x14ac:dyDescent="0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9"/>
      <c r="P8" s="10"/>
      <c r="Q8" s="11"/>
      <c r="R8" s="11"/>
      <c r="S8" s="12"/>
      <c r="T8" s="12"/>
      <c r="U8" s="11"/>
      <c r="V8" s="11"/>
      <c r="W8" s="13"/>
    </row>
    <row r="9" spans="1:23" x14ac:dyDescent="0.2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</row>
    <row r="10" spans="1:23" ht="5.25" customHeight="1" x14ac:dyDescent="0.25">
      <c r="A10" s="14"/>
      <c r="B10" s="15"/>
      <c r="C10" s="16"/>
      <c r="D10" s="16"/>
      <c r="E10" s="16"/>
      <c r="F10" s="17"/>
      <c r="G10" s="17"/>
      <c r="H10" s="17"/>
      <c r="I10" s="18"/>
      <c r="J10" s="16"/>
      <c r="K10" s="16"/>
      <c r="L10" s="16"/>
      <c r="M10" s="19"/>
      <c r="N10" s="19"/>
      <c r="O10" s="9"/>
      <c r="P10" s="10"/>
      <c r="Q10" s="11"/>
      <c r="R10" s="11"/>
      <c r="S10" s="12"/>
      <c r="T10" s="12"/>
      <c r="U10" s="11"/>
      <c r="V10" s="11"/>
      <c r="W10" s="13"/>
    </row>
    <row r="11" spans="1:23" ht="9" customHeight="1" x14ac:dyDescent="0.25">
      <c r="A11" s="136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</row>
    <row r="12" spans="1:23" ht="11.25" customHeight="1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5.25" customHeight="1" x14ac:dyDescent="0.25">
      <c r="A13" s="20"/>
      <c r="B13" s="21"/>
      <c r="C13" s="22"/>
      <c r="D13" s="22"/>
      <c r="E13" s="22"/>
      <c r="F13" s="23"/>
      <c r="G13" s="23"/>
      <c r="H13" s="23"/>
      <c r="I13" s="24"/>
      <c r="J13" s="11"/>
      <c r="K13" s="11"/>
      <c r="L13" s="11"/>
      <c r="M13" s="25"/>
      <c r="N13" s="26"/>
      <c r="O13" s="9"/>
      <c r="P13" s="10"/>
      <c r="Q13" s="11"/>
      <c r="R13" s="11"/>
      <c r="S13" s="12"/>
      <c r="T13" s="12"/>
      <c r="U13" s="11"/>
      <c r="V13" s="11"/>
      <c r="W13" s="13"/>
    </row>
    <row r="14" spans="1:23" hidden="1" x14ac:dyDescent="0.2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1"/>
    </row>
    <row r="15" spans="1:23" ht="4.5" customHeight="1" x14ac:dyDescent="0.25">
      <c r="A15" s="20"/>
      <c r="B15" s="21"/>
      <c r="C15" s="22"/>
      <c r="D15" s="22"/>
      <c r="E15" s="22"/>
      <c r="F15" s="23"/>
      <c r="G15" s="23"/>
      <c r="H15" s="23"/>
      <c r="I15" s="24"/>
      <c r="J15" s="11"/>
      <c r="K15" s="11"/>
      <c r="L15" s="11"/>
      <c r="M15" s="25"/>
      <c r="N15" s="26"/>
      <c r="O15" s="9"/>
      <c r="P15" s="10"/>
      <c r="Q15" s="11"/>
      <c r="R15" s="11"/>
      <c r="S15" s="12"/>
      <c r="T15" s="12"/>
      <c r="U15" s="11"/>
      <c r="V15" s="11"/>
      <c r="W15" s="13"/>
    </row>
    <row r="16" spans="1:23" x14ac:dyDescent="0.25">
      <c r="A16" s="142" t="s">
        <v>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</row>
    <row r="17" spans="1:25" ht="6" customHeight="1" thickBot="1" x14ac:dyDescent="0.3">
      <c r="A17" s="20"/>
      <c r="B17" s="21"/>
      <c r="C17" s="22"/>
      <c r="D17" s="22"/>
      <c r="E17" s="22"/>
      <c r="F17" s="23"/>
      <c r="G17" s="23"/>
      <c r="H17" s="23"/>
      <c r="I17" s="24"/>
      <c r="J17" s="11"/>
      <c r="K17" s="11"/>
      <c r="L17" s="11"/>
      <c r="M17" s="25"/>
      <c r="N17" s="26"/>
      <c r="O17" s="9"/>
      <c r="P17" s="10"/>
      <c r="Q17" s="11"/>
      <c r="R17" s="11"/>
      <c r="S17" s="12"/>
      <c r="T17" s="12"/>
      <c r="U17" s="11"/>
      <c r="V17" s="11"/>
      <c r="W17" s="13"/>
    </row>
    <row r="18" spans="1:25" ht="24.75" thickBot="1" x14ac:dyDescent="0.3">
      <c r="A18" s="145" t="s">
        <v>4</v>
      </c>
      <c r="B18" s="146"/>
      <c r="C18" s="1">
        <v>5177</v>
      </c>
      <c r="D18" s="147" t="s">
        <v>5</v>
      </c>
      <c r="E18" s="148"/>
      <c r="F18" s="148"/>
      <c r="G18" s="149"/>
      <c r="H18" s="27" t="s">
        <v>6</v>
      </c>
      <c r="I18" s="2" t="s">
        <v>7</v>
      </c>
      <c r="J18" s="150"/>
      <c r="K18" s="151"/>
      <c r="L18" s="151"/>
      <c r="M18" s="151"/>
      <c r="N18" s="151"/>
      <c r="O18" s="151"/>
      <c r="P18" s="152"/>
      <c r="Q18" s="153" t="s">
        <v>8</v>
      </c>
      <c r="R18" s="154"/>
      <c r="S18" s="154"/>
      <c r="T18" s="154"/>
      <c r="U18" s="155" t="s">
        <v>9</v>
      </c>
      <c r="V18" s="156"/>
      <c r="W18" s="157"/>
    </row>
    <row r="19" spans="1:25" ht="6" customHeight="1" thickBot="1" x14ac:dyDescent="0.3">
      <c r="A19" s="28"/>
      <c r="B19" s="21"/>
      <c r="C19" s="29"/>
      <c r="D19" s="30"/>
      <c r="E19" s="21"/>
      <c r="F19" s="21"/>
      <c r="G19" s="3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2"/>
      <c r="T19" s="12"/>
      <c r="U19" s="11"/>
      <c r="V19" s="11"/>
      <c r="W19" s="55"/>
    </row>
    <row r="20" spans="1:25" ht="29.25" customHeight="1" thickBot="1" x14ac:dyDescent="0.3">
      <c r="A20" s="28" t="s">
        <v>10</v>
      </c>
      <c r="B20" s="23"/>
      <c r="C20" s="1" t="s">
        <v>11</v>
      </c>
      <c r="D20" s="158" t="s">
        <v>5</v>
      </c>
      <c r="E20" s="159"/>
      <c r="F20" s="159"/>
      <c r="G20" s="160"/>
      <c r="H20" s="155" t="s">
        <v>12</v>
      </c>
      <c r="I20" s="165"/>
      <c r="J20" s="166">
        <v>68021984</v>
      </c>
      <c r="K20" s="167"/>
      <c r="L20" s="167"/>
      <c r="M20" s="167"/>
      <c r="N20" s="167"/>
      <c r="O20" s="168"/>
      <c r="P20" s="23"/>
      <c r="Q20" s="166">
        <f>+J20</f>
        <v>68021984</v>
      </c>
      <c r="R20" s="167"/>
      <c r="S20" s="168"/>
      <c r="T20" s="32"/>
      <c r="U20" s="155" t="s">
        <v>13</v>
      </c>
      <c r="V20" s="156"/>
      <c r="W20" s="157"/>
    </row>
    <row r="21" spans="1:25" ht="6.75" customHeight="1" thickBot="1" x14ac:dyDescent="0.3">
      <c r="A21" s="28"/>
      <c r="B21" s="21"/>
      <c r="C21" s="29"/>
      <c r="D21" s="29"/>
      <c r="E21" s="22"/>
      <c r="F21" s="22"/>
      <c r="G21" s="33"/>
      <c r="H21" s="30"/>
      <c r="I21" s="34"/>
      <c r="J21" s="35"/>
      <c r="K21" s="36"/>
      <c r="L21" s="36"/>
      <c r="M21" s="37"/>
      <c r="N21" s="26"/>
      <c r="O21" s="9"/>
      <c r="P21" s="10"/>
      <c r="Q21" s="11"/>
      <c r="R21" s="11"/>
      <c r="S21" s="12"/>
      <c r="T21" s="12"/>
      <c r="U21" s="11"/>
      <c r="V21" s="11"/>
      <c r="W21" s="38"/>
    </row>
    <row r="22" spans="1:25" ht="30" customHeight="1" thickBot="1" x14ac:dyDescent="0.3">
      <c r="A22" s="145" t="s">
        <v>14</v>
      </c>
      <c r="B22" s="146"/>
      <c r="C22" s="3" t="s">
        <v>15</v>
      </c>
      <c r="D22" s="172" t="s">
        <v>129</v>
      </c>
      <c r="E22" s="173"/>
      <c r="F22" s="173"/>
      <c r="G22" s="174"/>
      <c r="H22" s="155" t="s">
        <v>16</v>
      </c>
      <c r="I22" s="175"/>
      <c r="J22" s="166">
        <v>68021984</v>
      </c>
      <c r="K22" s="167"/>
      <c r="L22" s="167"/>
      <c r="M22" s="167"/>
      <c r="N22" s="167"/>
      <c r="O22" s="168"/>
      <c r="P22" s="23"/>
      <c r="Q22" s="166">
        <f>+J22</f>
        <v>68021984</v>
      </c>
      <c r="R22" s="167"/>
      <c r="S22" s="168"/>
      <c r="T22" s="12"/>
      <c r="U22" s="155" t="s">
        <v>17</v>
      </c>
      <c r="V22" s="156"/>
      <c r="W22" s="157"/>
    </row>
    <row r="23" spans="1:25" x14ac:dyDescent="0.25">
      <c r="A23" s="41"/>
      <c r="B23" s="42"/>
      <c r="C23" s="42"/>
      <c r="D23" s="42"/>
      <c r="E23" s="42"/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5" x14ac:dyDescent="0.25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45"/>
    </row>
    <row r="25" spans="1:25" x14ac:dyDescent="0.25">
      <c r="A25" s="136" t="s">
        <v>18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</row>
    <row r="26" spans="1:25" ht="15.75" thickBot="1" x14ac:dyDescent="0.3">
      <c r="A26" s="28"/>
      <c r="B26" s="21"/>
      <c r="C26" s="39"/>
      <c r="D26" s="39"/>
      <c r="E26" s="23"/>
      <c r="F26" s="23"/>
      <c r="G26" s="11"/>
      <c r="H26" s="23"/>
      <c r="I26" s="40"/>
      <c r="J26" s="30"/>
      <c r="K26" s="36"/>
      <c r="L26" s="36"/>
      <c r="M26" s="37"/>
      <c r="N26" s="26"/>
      <c r="O26" s="9"/>
      <c r="P26" s="10"/>
      <c r="Q26" s="11"/>
      <c r="R26" s="11"/>
      <c r="S26" s="12"/>
      <c r="T26" s="12"/>
      <c r="U26" s="11"/>
      <c r="V26" s="11"/>
      <c r="W26" s="13"/>
    </row>
    <row r="27" spans="1:25" ht="15.75" thickBot="1" x14ac:dyDescent="0.3">
      <c r="A27" s="176" t="s">
        <v>19</v>
      </c>
      <c r="B27" s="177"/>
      <c r="C27" s="177"/>
      <c r="D27" s="178"/>
      <c r="E27" s="182" t="s">
        <v>20</v>
      </c>
      <c r="F27" s="184" t="s">
        <v>21</v>
      </c>
      <c r="G27" s="185"/>
      <c r="H27" s="182" t="s">
        <v>22</v>
      </c>
      <c r="I27" s="188" t="s">
        <v>23</v>
      </c>
      <c r="J27" s="190" t="s">
        <v>134</v>
      </c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2"/>
    </row>
    <row r="28" spans="1:25" ht="15.75" thickBot="1" x14ac:dyDescent="0.3">
      <c r="A28" s="179"/>
      <c r="B28" s="180"/>
      <c r="C28" s="180"/>
      <c r="D28" s="181"/>
      <c r="E28" s="183"/>
      <c r="F28" s="186"/>
      <c r="G28" s="187"/>
      <c r="H28" s="183"/>
      <c r="I28" s="189"/>
      <c r="J28" s="193" t="s">
        <v>24</v>
      </c>
      <c r="K28" s="193"/>
      <c r="L28" s="193"/>
      <c r="M28" s="193"/>
      <c r="N28" s="193"/>
      <c r="O28" s="193"/>
      <c r="P28" s="194" t="s">
        <v>25</v>
      </c>
      <c r="Q28" s="195"/>
      <c r="R28" s="195"/>
      <c r="S28" s="194" t="s">
        <v>26</v>
      </c>
      <c r="T28" s="195"/>
      <c r="U28" s="196"/>
      <c r="V28" s="194" t="s">
        <v>27</v>
      </c>
      <c r="W28" s="197"/>
    </row>
    <row r="29" spans="1:25" ht="24" x14ac:dyDescent="0.25">
      <c r="A29" s="179"/>
      <c r="B29" s="180"/>
      <c r="C29" s="180"/>
      <c r="D29" s="181"/>
      <c r="E29" s="183"/>
      <c r="F29" s="186"/>
      <c r="G29" s="187"/>
      <c r="H29" s="183"/>
      <c r="I29" s="189"/>
      <c r="J29" s="161" t="s">
        <v>28</v>
      </c>
      <c r="K29" s="161"/>
      <c r="L29" s="161"/>
      <c r="M29" s="162"/>
      <c r="N29" s="161" t="s">
        <v>29</v>
      </c>
      <c r="O29" s="161"/>
      <c r="P29" s="4" t="s">
        <v>28</v>
      </c>
      <c r="Q29" s="162" t="s">
        <v>29</v>
      </c>
      <c r="R29" s="163"/>
      <c r="S29" s="4" t="s">
        <v>28</v>
      </c>
      <c r="T29" s="162" t="s">
        <v>29</v>
      </c>
      <c r="U29" s="164"/>
      <c r="V29" s="4" t="s">
        <v>28</v>
      </c>
      <c r="W29" s="46" t="str">
        <f>+T29</f>
        <v>Presupuesto Asignado</v>
      </c>
    </row>
    <row r="30" spans="1:25" ht="24" customHeight="1" x14ac:dyDescent="0.25">
      <c r="A30" s="169" t="s">
        <v>30</v>
      </c>
      <c r="B30" s="170"/>
      <c r="C30" s="170"/>
      <c r="D30" s="171"/>
      <c r="E30" s="68" t="s">
        <v>55</v>
      </c>
      <c r="F30" s="205" t="s">
        <v>31</v>
      </c>
      <c r="G30" s="205"/>
      <c r="H30" s="5">
        <v>16806595</v>
      </c>
      <c r="I30" s="6" t="s">
        <v>32</v>
      </c>
      <c r="J30" s="209" t="s">
        <v>32</v>
      </c>
      <c r="K30" s="210"/>
      <c r="L30" s="210"/>
      <c r="M30" s="211"/>
      <c r="N30" s="201">
        <f>H30*0.15</f>
        <v>2520989.25</v>
      </c>
      <c r="O30" s="201"/>
      <c r="P30" s="6" t="s">
        <v>32</v>
      </c>
      <c r="Q30" s="206">
        <f>H30*0.3</f>
        <v>5041978.5</v>
      </c>
      <c r="R30" s="207"/>
      <c r="S30" s="6" t="s">
        <v>32</v>
      </c>
      <c r="T30" s="208">
        <f>H30*0.35</f>
        <v>5882308.25</v>
      </c>
      <c r="U30" s="208"/>
      <c r="V30" s="6" t="s">
        <v>32</v>
      </c>
      <c r="W30" s="7">
        <f>H30*0.2</f>
        <v>3361319</v>
      </c>
      <c r="X30" s="47"/>
      <c r="Y30" s="47"/>
    </row>
    <row r="31" spans="1:25" s="65" customFormat="1" ht="51" x14ac:dyDescent="0.25">
      <c r="A31" s="198" t="s">
        <v>33</v>
      </c>
      <c r="B31" s="198"/>
      <c r="C31" s="198"/>
      <c r="D31" s="198"/>
      <c r="E31" s="102" t="s">
        <v>113</v>
      </c>
      <c r="F31" s="199" t="s">
        <v>131</v>
      </c>
      <c r="G31" s="199"/>
      <c r="H31" s="84">
        <v>5602198</v>
      </c>
      <c r="I31" s="85">
        <f>J31+P31+S31+V31</f>
        <v>5</v>
      </c>
      <c r="J31" s="200">
        <v>1</v>
      </c>
      <c r="K31" s="200"/>
      <c r="L31" s="200"/>
      <c r="M31" s="200"/>
      <c r="N31" s="201">
        <f>H31/5</f>
        <v>1120439.6000000001</v>
      </c>
      <c r="O31" s="201"/>
      <c r="P31" s="8">
        <v>1</v>
      </c>
      <c r="Q31" s="202">
        <f>N31</f>
        <v>1120439.6000000001</v>
      </c>
      <c r="R31" s="203"/>
      <c r="S31" s="99">
        <v>2</v>
      </c>
      <c r="T31" s="204">
        <f>Q31*S31</f>
        <v>2240879.2000000002</v>
      </c>
      <c r="U31" s="204"/>
      <c r="V31" s="86">
        <v>1</v>
      </c>
      <c r="W31" s="83">
        <f>Q31</f>
        <v>1120439.6000000001</v>
      </c>
      <c r="X31" s="47"/>
      <c r="Y31" s="47"/>
    </row>
    <row r="32" spans="1:25" s="65" customFormat="1" ht="43.9" customHeight="1" x14ac:dyDescent="0.25">
      <c r="A32" s="212" t="s">
        <v>130</v>
      </c>
      <c r="B32" s="213"/>
      <c r="C32" s="213"/>
      <c r="D32" s="214"/>
      <c r="E32" s="100" t="s">
        <v>116</v>
      </c>
      <c r="F32" s="199" t="s">
        <v>133</v>
      </c>
      <c r="G32" s="199"/>
      <c r="H32" s="84">
        <v>26942211.75</v>
      </c>
      <c r="I32" s="85">
        <v>15</v>
      </c>
      <c r="J32" s="215">
        <v>3</v>
      </c>
      <c r="K32" s="216"/>
      <c r="L32" s="216"/>
      <c r="M32" s="217"/>
      <c r="N32" s="201">
        <f>H32/I32*J32</f>
        <v>5388442.3499999996</v>
      </c>
      <c r="O32" s="201"/>
      <c r="P32" s="86">
        <v>4</v>
      </c>
      <c r="Q32" s="202">
        <f>H32/I32*P32</f>
        <v>7184589.7999999998</v>
      </c>
      <c r="R32" s="203"/>
      <c r="S32" s="86">
        <v>4</v>
      </c>
      <c r="T32" s="204">
        <f>H32/I32*S32</f>
        <v>7184589.7999999998</v>
      </c>
      <c r="U32" s="204"/>
      <c r="V32" s="8">
        <v>4</v>
      </c>
      <c r="W32" s="87">
        <f>H32/I32*V32</f>
        <v>7184589.7999999998</v>
      </c>
      <c r="X32" s="47"/>
      <c r="Y32" s="47"/>
    </row>
    <row r="33" spans="1:26" s="65" customFormat="1" ht="67.5" customHeight="1" x14ac:dyDescent="0.25">
      <c r="A33" s="198" t="s">
        <v>37</v>
      </c>
      <c r="B33" s="198"/>
      <c r="C33" s="198"/>
      <c r="D33" s="198"/>
      <c r="E33" s="107" t="s">
        <v>135</v>
      </c>
      <c r="F33" s="199" t="s">
        <v>132</v>
      </c>
      <c r="G33" s="199"/>
      <c r="H33" s="84">
        <v>18670979.25</v>
      </c>
      <c r="I33" s="85">
        <f>J33+P33+S33+V33</f>
        <v>1880</v>
      </c>
      <c r="J33" s="200">
        <v>360</v>
      </c>
      <c r="K33" s="200"/>
      <c r="L33" s="200"/>
      <c r="M33" s="200"/>
      <c r="N33" s="201">
        <f>H33*16.53%</f>
        <v>3086312.8700250001</v>
      </c>
      <c r="O33" s="201"/>
      <c r="P33" s="8">
        <v>750</v>
      </c>
      <c r="Q33" s="202">
        <f>H33*31.98%</f>
        <v>5970979.1641500005</v>
      </c>
      <c r="R33" s="203"/>
      <c r="S33" s="99">
        <v>360</v>
      </c>
      <c r="T33" s="204">
        <f>H33*33.25%</f>
        <v>6208100.600625</v>
      </c>
      <c r="U33" s="204"/>
      <c r="V33" s="8">
        <v>410</v>
      </c>
      <c r="W33" s="83">
        <f>H33*18.24%</f>
        <v>3405586.6151999994</v>
      </c>
      <c r="X33" s="47"/>
      <c r="Y33" s="47"/>
      <c r="Z33" s="67"/>
    </row>
    <row r="34" spans="1:26" s="65" customFormat="1" ht="36" x14ac:dyDescent="0.25">
      <c r="A34" s="198" t="s">
        <v>34</v>
      </c>
      <c r="B34" s="218"/>
      <c r="C34" s="218"/>
      <c r="D34" s="218"/>
      <c r="E34" s="218"/>
      <c r="F34" s="218"/>
      <c r="G34" s="218"/>
      <c r="H34" s="88">
        <f>SUM(H30:H33)</f>
        <v>68021984</v>
      </c>
      <c r="I34" s="219" t="s">
        <v>35</v>
      </c>
      <c r="J34" s="218"/>
      <c r="K34" s="218"/>
      <c r="L34" s="218"/>
      <c r="M34" s="218"/>
      <c r="N34" s="220">
        <f>SUM(N30:O33)</f>
        <v>12116184.070024999</v>
      </c>
      <c r="O34" s="221"/>
      <c r="P34" s="89" t="s">
        <v>35</v>
      </c>
      <c r="Q34" s="220">
        <f>SUM(Q30:R33)</f>
        <v>19317987.064149998</v>
      </c>
      <c r="R34" s="221"/>
      <c r="S34" s="89" t="s">
        <v>35</v>
      </c>
      <c r="T34" s="220">
        <f>SUM(T30:U33)</f>
        <v>21515877.850625001</v>
      </c>
      <c r="U34" s="221"/>
      <c r="V34" s="89" t="s">
        <v>35</v>
      </c>
      <c r="W34" s="90">
        <f>W30+W31+W32+W33</f>
        <v>15071935.015199998</v>
      </c>
      <c r="X34" s="47"/>
      <c r="Y34" s="47"/>
    </row>
    <row r="35" spans="1:26" ht="46.5" hidden="1" customHeight="1" x14ac:dyDescent="0.25">
      <c r="A35" s="112" t="s">
        <v>36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6" ht="24.75" customHeight="1" x14ac:dyDescent="0.25">
      <c r="A36" s="49"/>
      <c r="B36" s="49"/>
      <c r="C36" s="49"/>
      <c r="D36" s="48"/>
      <c r="E36" s="48"/>
      <c r="F36" s="49"/>
      <c r="G36" s="49"/>
      <c r="H36" s="108"/>
      <c r="I36" s="49"/>
      <c r="K36" s="48"/>
      <c r="L36" s="48"/>
      <c r="M36" s="48"/>
      <c r="N36" s="61"/>
      <c r="O36" s="61"/>
      <c r="P36" s="63"/>
      <c r="Q36" s="61"/>
      <c r="R36" s="62"/>
      <c r="S36" s="63"/>
      <c r="T36" s="61"/>
      <c r="U36" s="62"/>
      <c r="V36" s="63"/>
      <c r="W36" s="61"/>
      <c r="X36" s="47"/>
    </row>
    <row r="37" spans="1:26" x14ac:dyDescent="0.25">
      <c r="A37" s="56"/>
      <c r="B37" s="50"/>
      <c r="C37" s="51"/>
      <c r="E37" s="54"/>
      <c r="F37" s="47"/>
      <c r="G37" s="47"/>
      <c r="H37" s="47"/>
      <c r="I37" s="47"/>
      <c r="N37" s="64"/>
      <c r="O37" s="65"/>
      <c r="P37" s="66"/>
      <c r="Q37" s="65"/>
      <c r="R37" s="65"/>
      <c r="S37" s="65"/>
      <c r="T37" s="67"/>
      <c r="U37" s="65"/>
      <c r="V37" s="65"/>
      <c r="W37" s="65"/>
      <c r="X37" s="47"/>
    </row>
    <row r="38" spans="1:26" x14ac:dyDescent="0.25">
      <c r="A38" s="56"/>
      <c r="B38" s="50"/>
      <c r="C38" s="51"/>
      <c r="E38" s="54"/>
      <c r="F38" s="47"/>
      <c r="G38" s="47"/>
      <c r="H38" s="47"/>
      <c r="I38" s="47"/>
      <c r="N38" s="65"/>
      <c r="O38" s="65"/>
      <c r="P38" s="66"/>
      <c r="Q38" s="65"/>
      <c r="R38" s="65"/>
      <c r="S38" s="65"/>
      <c r="T38" s="65"/>
      <c r="U38" s="65"/>
      <c r="V38" s="65"/>
      <c r="W38" s="65"/>
    </row>
    <row r="39" spans="1:26" x14ac:dyDescent="0.25">
      <c r="A39" s="56"/>
      <c r="B39" s="50"/>
      <c r="C39" s="51"/>
      <c r="E39" s="54"/>
      <c r="F39" s="47"/>
      <c r="G39" s="47"/>
      <c r="H39" s="47"/>
      <c r="I39" s="47"/>
      <c r="N39" s="65"/>
      <c r="O39" s="65"/>
      <c r="P39" s="66"/>
      <c r="Q39" s="65"/>
      <c r="R39" s="65"/>
      <c r="S39" s="65"/>
      <c r="T39" s="65"/>
      <c r="U39" s="65"/>
      <c r="V39" s="65"/>
      <c r="W39" s="65"/>
    </row>
    <row r="40" spans="1:26" x14ac:dyDescent="0.25">
      <c r="A40" s="57"/>
      <c r="B40" s="52"/>
      <c r="C40" s="53"/>
      <c r="E40" s="67"/>
      <c r="F40" s="67"/>
      <c r="G40" s="67"/>
      <c r="H40" s="67"/>
      <c r="I40" s="67"/>
      <c r="J40" s="65"/>
      <c r="K40" s="65"/>
      <c r="N40" s="67"/>
      <c r="O40" s="65"/>
      <c r="P40" s="65"/>
      <c r="Q40" s="65"/>
      <c r="R40" s="65"/>
      <c r="S40" s="65"/>
      <c r="T40" s="65"/>
      <c r="U40" s="65"/>
      <c r="V40" s="65"/>
      <c r="W40" s="65"/>
    </row>
    <row r="41" spans="1:26" x14ac:dyDescent="0.25">
      <c r="E41" s="47"/>
    </row>
  </sheetData>
  <mergeCells count="70">
    <mergeCell ref="A34:G34"/>
    <mergeCell ref="I34:M34"/>
    <mergeCell ref="N34:O34"/>
    <mergeCell ref="Q34:R34"/>
    <mergeCell ref="T34:U34"/>
    <mergeCell ref="T33:U33"/>
    <mergeCell ref="A32:D32"/>
    <mergeCell ref="F32:G32"/>
    <mergeCell ref="J32:M32"/>
    <mergeCell ref="N32:O32"/>
    <mergeCell ref="Q32:R32"/>
    <mergeCell ref="T32:U32"/>
    <mergeCell ref="A33:D33"/>
    <mergeCell ref="F33:G33"/>
    <mergeCell ref="J33:M33"/>
    <mergeCell ref="N33:O33"/>
    <mergeCell ref="Q33:R33"/>
    <mergeCell ref="T31:U31"/>
    <mergeCell ref="F30:G30"/>
    <mergeCell ref="N30:O30"/>
    <mergeCell ref="Q30:R30"/>
    <mergeCell ref="T30:U30"/>
    <mergeCell ref="J30:M30"/>
    <mergeCell ref="A31:D31"/>
    <mergeCell ref="F31:G31"/>
    <mergeCell ref="J31:M31"/>
    <mergeCell ref="N31:O31"/>
    <mergeCell ref="Q31:R31"/>
    <mergeCell ref="A30:D30"/>
    <mergeCell ref="A22:B22"/>
    <mergeCell ref="D22:G22"/>
    <mergeCell ref="H22:I22"/>
    <mergeCell ref="J22:O22"/>
    <mergeCell ref="A25:W25"/>
    <mergeCell ref="A27:D29"/>
    <mergeCell ref="E27:E29"/>
    <mergeCell ref="F27:G29"/>
    <mergeCell ref="H27:H29"/>
    <mergeCell ref="I27:I29"/>
    <mergeCell ref="J27:W27"/>
    <mergeCell ref="J28:O28"/>
    <mergeCell ref="P28:R28"/>
    <mergeCell ref="S28:U28"/>
    <mergeCell ref="V28:W28"/>
    <mergeCell ref="J29:M29"/>
    <mergeCell ref="N29:O29"/>
    <mergeCell ref="Q29:R29"/>
    <mergeCell ref="T29:U29"/>
    <mergeCell ref="H20:I20"/>
    <mergeCell ref="J20:O20"/>
    <mergeCell ref="Q20:S20"/>
    <mergeCell ref="U20:W20"/>
    <mergeCell ref="U22:W22"/>
    <mergeCell ref="Q22:S22"/>
    <mergeCell ref="A9:W9"/>
    <mergeCell ref="A35:W35"/>
    <mergeCell ref="A1:C7"/>
    <mergeCell ref="D1:W1"/>
    <mergeCell ref="D2:W4"/>
    <mergeCell ref="D5:W7"/>
    <mergeCell ref="A8:N8"/>
    <mergeCell ref="A11:W12"/>
    <mergeCell ref="A14:W14"/>
    <mergeCell ref="A16:W16"/>
    <mergeCell ref="A18:B18"/>
    <mergeCell ref="D18:G18"/>
    <mergeCell ref="J18:P18"/>
    <mergeCell ref="Q18:T18"/>
    <mergeCell ref="U18:W18"/>
    <mergeCell ref="D20:G20"/>
  </mergeCells>
  <conditionalFormatting sqref="Q20:S20">
    <cfRule type="cellIs" dxfId="1" priority="1" operator="lessThan">
      <formula>0</formula>
    </cfRule>
    <cfRule type="cellIs" dxfId="0" priority="2" operator="greaterThan">
      <formula>0</formula>
    </cfRule>
  </conditionalFormatting>
  <printOptions headings="1"/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topLeftCell="A2" zoomScaleNormal="100" workbookViewId="0">
      <selection activeCell="O15" sqref="O15"/>
    </sheetView>
  </sheetViews>
  <sheetFormatPr baseColWidth="10" defaultColWidth="9.140625" defaultRowHeight="15" x14ac:dyDescent="0.25"/>
  <cols>
    <col min="1" max="1" width="5" customWidth="1"/>
    <col min="2" max="2" width="27.140625" customWidth="1"/>
    <col min="3" max="3" width="26.85546875" customWidth="1"/>
    <col min="4" max="4" width="29.85546875" customWidth="1"/>
    <col min="9" max="9" width="12.28515625" customWidth="1"/>
    <col min="13" max="13" width="21.7109375" customWidth="1"/>
    <col min="14" max="14" width="26.140625" customWidth="1"/>
    <col min="15" max="15" width="45.28515625" customWidth="1"/>
  </cols>
  <sheetData>
    <row r="1" spans="1:15" ht="15.75" x14ac:dyDescent="0.25">
      <c r="A1" s="227" t="s">
        <v>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 x14ac:dyDescent="0.25">
      <c r="A2" s="227" t="s">
        <v>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.75" x14ac:dyDescent="0.25">
      <c r="A3" s="227" t="s">
        <v>40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5.75" x14ac:dyDescent="0.25">
      <c r="A4" s="227" t="s">
        <v>107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51" customHeight="1" x14ac:dyDescent="0.25">
      <c r="A6" s="230" t="s">
        <v>95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</row>
    <row r="7" spans="1:15" ht="34.5" customHeight="1" x14ac:dyDescent="0.25">
      <c r="A7" s="229" t="s">
        <v>112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82"/>
    </row>
    <row r="8" spans="1:15" x14ac:dyDescent="0.25">
      <c r="A8" s="58"/>
      <c r="B8" s="59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5" x14ac:dyDescent="0.25">
      <c r="A9" s="77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32.450000000000003" customHeight="1" x14ac:dyDescent="0.25">
      <c r="A10" s="232" t="s">
        <v>41</v>
      </c>
      <c r="B10" s="222" t="s">
        <v>42</v>
      </c>
      <c r="C10" s="233" t="s">
        <v>20</v>
      </c>
      <c r="D10" s="222" t="s">
        <v>43</v>
      </c>
      <c r="E10" s="222" t="s">
        <v>111</v>
      </c>
      <c r="F10" s="222"/>
      <c r="G10" s="222"/>
      <c r="H10" s="222"/>
      <c r="I10" s="222"/>
      <c r="J10" s="224" t="s">
        <v>123</v>
      </c>
      <c r="K10" s="225"/>
      <c r="L10" s="226"/>
      <c r="M10" s="222" t="s">
        <v>44</v>
      </c>
      <c r="N10" s="222" t="s">
        <v>45</v>
      </c>
      <c r="O10" s="222" t="s">
        <v>46</v>
      </c>
    </row>
    <row r="11" spans="1:15" x14ac:dyDescent="0.25">
      <c r="A11" s="232"/>
      <c r="B11" s="222"/>
      <c r="C11" s="233"/>
      <c r="D11" s="222"/>
      <c r="E11" s="222" t="s">
        <v>47</v>
      </c>
      <c r="F11" s="222" t="s">
        <v>48</v>
      </c>
      <c r="G11" s="222" t="s">
        <v>49</v>
      </c>
      <c r="H11" s="222" t="s">
        <v>50</v>
      </c>
      <c r="I11" s="222" t="s">
        <v>54</v>
      </c>
      <c r="J11" s="223" t="s">
        <v>51</v>
      </c>
      <c r="K11" s="223" t="s">
        <v>52</v>
      </c>
      <c r="L11" s="223" t="s">
        <v>53</v>
      </c>
      <c r="M11" s="222"/>
      <c r="N11" s="222"/>
      <c r="O11" s="222"/>
    </row>
    <row r="12" spans="1:15" x14ac:dyDescent="0.25">
      <c r="A12" s="232"/>
      <c r="B12" s="222"/>
      <c r="C12" s="233"/>
      <c r="D12" s="222"/>
      <c r="E12" s="222"/>
      <c r="F12" s="222"/>
      <c r="G12" s="222"/>
      <c r="H12" s="222"/>
      <c r="I12" s="222"/>
      <c r="J12" s="223"/>
      <c r="K12" s="223"/>
      <c r="L12" s="223"/>
      <c r="M12" s="222"/>
      <c r="N12" s="222"/>
      <c r="O12" s="222"/>
    </row>
    <row r="13" spans="1:15" x14ac:dyDescent="0.25">
      <c r="A13" s="232"/>
      <c r="B13" s="222"/>
      <c r="C13" s="233"/>
      <c r="D13" s="222"/>
      <c r="E13" s="222"/>
      <c r="F13" s="222"/>
      <c r="G13" s="222"/>
      <c r="H13" s="222"/>
      <c r="I13" s="222"/>
      <c r="J13" s="223"/>
      <c r="K13" s="223"/>
      <c r="L13" s="223"/>
      <c r="M13" s="222"/>
      <c r="N13" s="222"/>
      <c r="O13" s="222"/>
    </row>
    <row r="14" spans="1:15" x14ac:dyDescent="0.25">
      <c r="A14" s="232"/>
      <c r="B14" s="222"/>
      <c r="C14" s="233"/>
      <c r="D14" s="222"/>
      <c r="E14" s="222"/>
      <c r="F14" s="222"/>
      <c r="G14" s="222"/>
      <c r="H14" s="222"/>
      <c r="I14" s="222"/>
      <c r="J14" s="223"/>
      <c r="K14" s="223"/>
      <c r="L14" s="223"/>
      <c r="M14" s="222"/>
      <c r="N14" s="222"/>
      <c r="O14" s="222"/>
    </row>
    <row r="15" spans="1:15" ht="101.45" customHeight="1" x14ac:dyDescent="0.25">
      <c r="A15" s="80">
        <v>2</v>
      </c>
      <c r="B15" s="80" t="s">
        <v>106</v>
      </c>
      <c r="C15" s="102" t="s">
        <v>113</v>
      </c>
      <c r="D15" s="69" t="s">
        <v>114</v>
      </c>
      <c r="E15" s="72">
        <v>1</v>
      </c>
      <c r="F15" s="72">
        <v>1</v>
      </c>
      <c r="G15" s="72">
        <v>2</v>
      </c>
      <c r="H15" s="72">
        <v>1</v>
      </c>
      <c r="I15" s="73">
        <f>E15+F15+G15+H15</f>
        <v>5</v>
      </c>
      <c r="J15" s="74">
        <v>0</v>
      </c>
      <c r="K15" s="74">
        <v>0</v>
      </c>
      <c r="L15" s="74">
        <v>0</v>
      </c>
      <c r="M15" s="101" t="s">
        <v>108</v>
      </c>
      <c r="N15" s="101" t="s">
        <v>109</v>
      </c>
      <c r="O15" s="101" t="s">
        <v>136</v>
      </c>
    </row>
    <row r="16" spans="1:15" ht="99" customHeight="1" x14ac:dyDescent="0.25">
      <c r="A16" s="75">
        <v>3</v>
      </c>
      <c r="B16" s="75" t="s">
        <v>115</v>
      </c>
      <c r="C16" s="102" t="s">
        <v>116</v>
      </c>
      <c r="D16" s="102" t="s">
        <v>117</v>
      </c>
      <c r="E16" s="60">
        <v>3</v>
      </c>
      <c r="F16" s="60">
        <v>4</v>
      </c>
      <c r="G16" s="60">
        <v>4</v>
      </c>
      <c r="H16" s="60">
        <v>4</v>
      </c>
      <c r="I16" s="60">
        <f>E16+F16+G16+H16</f>
        <v>15</v>
      </c>
      <c r="J16" s="74">
        <v>0</v>
      </c>
      <c r="K16" s="74">
        <v>0</v>
      </c>
      <c r="L16" s="74">
        <v>0</v>
      </c>
      <c r="M16" s="103" t="s">
        <v>119</v>
      </c>
      <c r="N16" s="104" t="s">
        <v>118</v>
      </c>
      <c r="O16" s="71" t="s">
        <v>120</v>
      </c>
    </row>
    <row r="17" spans="1:15" ht="165" customHeight="1" x14ac:dyDescent="0.25">
      <c r="A17" s="80">
        <v>4</v>
      </c>
      <c r="B17" s="75" t="s">
        <v>121</v>
      </c>
      <c r="C17" s="105" t="s">
        <v>124</v>
      </c>
      <c r="D17" s="75" t="s">
        <v>122</v>
      </c>
      <c r="E17" s="75">
        <v>360</v>
      </c>
      <c r="F17" s="75">
        <v>750</v>
      </c>
      <c r="G17" s="75">
        <v>360</v>
      </c>
      <c r="H17" s="75">
        <v>410</v>
      </c>
      <c r="I17" s="75">
        <f>SUM(E17:H17)</f>
        <v>1880</v>
      </c>
      <c r="J17" s="76">
        <f>I17*0.8</f>
        <v>1504</v>
      </c>
      <c r="K17" s="76">
        <f>I17-J17</f>
        <v>376</v>
      </c>
      <c r="L17" s="76">
        <f>SUM(J17:K17)</f>
        <v>1880</v>
      </c>
      <c r="M17" s="106" t="s">
        <v>126</v>
      </c>
      <c r="N17" s="106" t="s">
        <v>125</v>
      </c>
      <c r="O17" s="70" t="s">
        <v>56</v>
      </c>
    </row>
  </sheetData>
  <mergeCells count="24">
    <mergeCell ref="H11:H14"/>
    <mergeCell ref="I11:I14"/>
    <mergeCell ref="C10:C14"/>
    <mergeCell ref="D10:D14"/>
    <mergeCell ref="E10:I10"/>
    <mergeCell ref="A10:A14"/>
    <mergeCell ref="B10:B14"/>
    <mergeCell ref="E11:E14"/>
    <mergeCell ref="F11:F14"/>
    <mergeCell ref="G11:G14"/>
    <mergeCell ref="A1:O1"/>
    <mergeCell ref="A2:O2"/>
    <mergeCell ref="A3:O3"/>
    <mergeCell ref="A4:O4"/>
    <mergeCell ref="C8:O8"/>
    <mergeCell ref="A7:N7"/>
    <mergeCell ref="A6:O6"/>
    <mergeCell ref="O10:O14"/>
    <mergeCell ref="K11:K14"/>
    <mergeCell ref="L11:L14"/>
    <mergeCell ref="J10:L10"/>
    <mergeCell ref="M10:M14"/>
    <mergeCell ref="N10:N14"/>
    <mergeCell ref="J11:J14"/>
  </mergeCells>
  <pageMargins left="0.7" right="0.7" top="0.75" bottom="0.75" header="0.3" footer="0.3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topLeftCell="A3" zoomScaleNormal="100" workbookViewId="0">
      <selection activeCell="F47" sqref="F47"/>
    </sheetView>
  </sheetViews>
  <sheetFormatPr baseColWidth="10" defaultRowHeight="15" x14ac:dyDescent="0.25"/>
  <cols>
    <col min="1" max="1" width="9.28515625" bestFit="1" customWidth="1"/>
    <col min="2" max="2" width="9" bestFit="1" customWidth="1"/>
    <col min="3" max="3" width="10.140625" customWidth="1"/>
    <col min="5" max="5" width="6.5703125" customWidth="1"/>
    <col min="9" max="9" width="1.28515625" customWidth="1"/>
    <col min="12" max="12" width="1" customWidth="1"/>
    <col min="14" max="14" width="2.5703125" customWidth="1"/>
    <col min="15" max="15" width="0.42578125" hidden="1" customWidth="1"/>
    <col min="16" max="16" width="17" customWidth="1"/>
    <col min="17" max="17" width="11.5703125" hidden="1" customWidth="1"/>
  </cols>
  <sheetData>
    <row r="1" spans="1:17" ht="16.5" thickBot="1" x14ac:dyDescent="0.3">
      <c r="A1" s="234"/>
      <c r="B1" s="235"/>
      <c r="C1" s="236"/>
      <c r="D1" s="243" t="s">
        <v>96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/>
    </row>
    <row r="2" spans="1:17" ht="15.75" thickBot="1" x14ac:dyDescent="0.3">
      <c r="A2" s="237"/>
      <c r="B2" s="238"/>
      <c r="C2" s="239"/>
      <c r="D2" s="246" t="s">
        <v>57</v>
      </c>
      <c r="E2" s="247"/>
      <c r="F2" s="246" t="s">
        <v>58</v>
      </c>
      <c r="G2" s="248"/>
      <c r="H2" s="248"/>
      <c r="I2" s="248"/>
      <c r="J2" s="248"/>
      <c r="K2" s="248"/>
      <c r="L2" s="247"/>
      <c r="M2" s="249" t="s">
        <v>59</v>
      </c>
      <c r="N2" s="250"/>
      <c r="O2" s="251"/>
      <c r="P2" s="249" t="s">
        <v>60</v>
      </c>
      <c r="Q2" s="251"/>
    </row>
    <row r="3" spans="1:17" ht="15.75" thickBot="1" x14ac:dyDescent="0.3">
      <c r="A3" s="240"/>
      <c r="B3" s="241"/>
      <c r="C3" s="242"/>
      <c r="D3" s="252" t="s">
        <v>61</v>
      </c>
      <c r="E3" s="253"/>
      <c r="F3" s="252" t="s">
        <v>62</v>
      </c>
      <c r="G3" s="254"/>
      <c r="H3" s="254"/>
      <c r="I3" s="254"/>
      <c r="J3" s="254"/>
      <c r="K3" s="254"/>
      <c r="L3" s="253"/>
      <c r="M3" s="255" t="s">
        <v>63</v>
      </c>
      <c r="N3" s="256"/>
      <c r="O3" s="257"/>
      <c r="P3" s="258">
        <v>1</v>
      </c>
      <c r="Q3" s="259"/>
    </row>
    <row r="5" spans="1:17" x14ac:dyDescent="0.2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7" spans="1:17" ht="15.75" x14ac:dyDescent="0.25">
      <c r="A7" s="261" t="s">
        <v>64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9" spans="1:17" ht="15.75" x14ac:dyDescent="0.25">
      <c r="A9" s="262" t="s">
        <v>65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</row>
    <row r="11" spans="1:17" x14ac:dyDescent="0.25">
      <c r="A11" s="263" t="s">
        <v>66</v>
      </c>
      <c r="B11" s="263"/>
      <c r="C11" s="264"/>
      <c r="D11" s="265" t="s">
        <v>67</v>
      </c>
      <c r="E11" s="266"/>
      <c r="F11" s="267" t="s">
        <v>68</v>
      </c>
      <c r="G11" s="268"/>
      <c r="H11" s="268"/>
      <c r="I11" s="268"/>
      <c r="J11" s="268"/>
      <c r="K11" s="268"/>
      <c r="L11" s="268"/>
      <c r="M11" s="268"/>
      <c r="N11" s="269"/>
    </row>
    <row r="12" spans="1:17" x14ac:dyDescent="0.25">
      <c r="A12" s="91"/>
      <c r="B12" s="91"/>
      <c r="C12" s="91"/>
    </row>
    <row r="13" spans="1:17" x14ac:dyDescent="0.25">
      <c r="A13" s="263" t="s">
        <v>69</v>
      </c>
      <c r="B13" s="263"/>
      <c r="C13" s="264"/>
      <c r="D13" s="267" t="s">
        <v>11</v>
      </c>
      <c r="E13" s="269"/>
      <c r="F13" s="267" t="s">
        <v>5</v>
      </c>
      <c r="G13" s="268"/>
      <c r="H13" s="268"/>
      <c r="I13" s="268"/>
      <c r="J13" s="268"/>
      <c r="K13" s="268"/>
      <c r="L13" s="268"/>
      <c r="M13" s="268"/>
      <c r="N13" s="269"/>
    </row>
    <row r="14" spans="1:17" x14ac:dyDescent="0.25">
      <c r="A14" s="91"/>
      <c r="B14" s="91"/>
      <c r="C14" s="91"/>
    </row>
    <row r="15" spans="1:17" x14ac:dyDescent="0.25">
      <c r="A15" s="263" t="s">
        <v>70</v>
      </c>
      <c r="B15" s="263"/>
      <c r="C15" s="264"/>
      <c r="D15" s="265" t="s">
        <v>71</v>
      </c>
      <c r="E15" s="266"/>
      <c r="F15" s="267" t="s">
        <v>68</v>
      </c>
      <c r="G15" s="268"/>
      <c r="H15" s="268"/>
      <c r="I15" s="268"/>
      <c r="J15" s="268"/>
      <c r="K15" s="268"/>
      <c r="L15" s="268"/>
      <c r="M15" s="268"/>
      <c r="N15" s="269"/>
    </row>
    <row r="17" spans="1:17" ht="15.75" x14ac:dyDescent="0.25">
      <c r="A17" s="261" t="s">
        <v>72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</row>
    <row r="19" spans="1:17" ht="15.75" x14ac:dyDescent="0.25">
      <c r="A19" s="262" t="s">
        <v>73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</row>
    <row r="22" spans="1:17" x14ac:dyDescent="0.25">
      <c r="A22" s="270" t="s">
        <v>14</v>
      </c>
      <c r="B22" s="270" t="s">
        <v>19</v>
      </c>
      <c r="C22" s="272" t="s">
        <v>74</v>
      </c>
      <c r="D22" s="274" t="s">
        <v>75</v>
      </c>
      <c r="E22" s="276" t="s">
        <v>76</v>
      </c>
      <c r="F22" s="277"/>
      <c r="G22" s="277"/>
      <c r="H22" s="277"/>
      <c r="I22" s="278"/>
      <c r="J22" s="282" t="s">
        <v>77</v>
      </c>
      <c r="K22" s="283"/>
      <c r="L22" s="284"/>
      <c r="M22" s="282" t="s">
        <v>78</v>
      </c>
      <c r="N22" s="284"/>
      <c r="O22" s="282" t="s">
        <v>79</v>
      </c>
      <c r="P22" s="283"/>
      <c r="Q22" s="284"/>
    </row>
    <row r="23" spans="1:17" ht="48" customHeight="1" x14ac:dyDescent="0.25">
      <c r="A23" s="271"/>
      <c r="B23" s="271"/>
      <c r="C23" s="273"/>
      <c r="D23" s="275"/>
      <c r="E23" s="279"/>
      <c r="F23" s="280"/>
      <c r="G23" s="280"/>
      <c r="H23" s="280"/>
      <c r="I23" s="281"/>
      <c r="J23" s="285"/>
      <c r="K23" s="286"/>
      <c r="L23" s="287"/>
      <c r="M23" s="285"/>
      <c r="N23" s="287"/>
      <c r="O23" s="285"/>
      <c r="P23" s="286"/>
      <c r="Q23" s="287"/>
    </row>
    <row r="24" spans="1:17" ht="53.45" customHeight="1" x14ac:dyDescent="0.25">
      <c r="A24" s="92" t="s">
        <v>15</v>
      </c>
      <c r="B24" s="92"/>
      <c r="C24" s="92"/>
      <c r="D24" s="92"/>
      <c r="E24" s="288" t="s">
        <v>128</v>
      </c>
      <c r="F24" s="289"/>
      <c r="G24" s="289"/>
      <c r="H24" s="289"/>
      <c r="I24" s="290"/>
      <c r="J24" s="291"/>
      <c r="K24" s="292"/>
      <c r="L24" s="293"/>
      <c r="M24" s="294" t="s">
        <v>80</v>
      </c>
      <c r="N24" s="295"/>
      <c r="O24" s="294" t="s">
        <v>81</v>
      </c>
      <c r="P24" s="296"/>
      <c r="Q24" s="295"/>
    </row>
    <row r="25" spans="1:17" x14ac:dyDescent="0.25">
      <c r="A25" s="93"/>
      <c r="B25" s="93" t="s">
        <v>11</v>
      </c>
      <c r="C25" s="93"/>
      <c r="D25" s="93"/>
      <c r="E25" s="297" t="s">
        <v>82</v>
      </c>
      <c r="F25" s="298"/>
      <c r="G25" s="298"/>
      <c r="H25" s="298"/>
      <c r="I25" s="299"/>
      <c r="J25" s="300"/>
      <c r="K25" s="301"/>
      <c r="L25" s="302"/>
      <c r="M25" s="303"/>
      <c r="N25" s="304"/>
      <c r="O25" s="303"/>
      <c r="P25" s="305"/>
      <c r="Q25" s="304"/>
    </row>
    <row r="26" spans="1:17" ht="56.45" customHeight="1" x14ac:dyDescent="0.25">
      <c r="A26" s="94"/>
      <c r="B26" s="95"/>
      <c r="C26" s="95" t="s">
        <v>83</v>
      </c>
      <c r="D26" s="96" t="s">
        <v>84</v>
      </c>
      <c r="E26" s="306" t="s">
        <v>82</v>
      </c>
      <c r="F26" s="307"/>
      <c r="G26" s="307"/>
      <c r="H26" s="307"/>
      <c r="I26" s="308"/>
      <c r="J26" s="309" t="s">
        <v>97</v>
      </c>
      <c r="K26" s="310"/>
      <c r="L26" s="311"/>
      <c r="M26" s="312" t="s">
        <v>85</v>
      </c>
      <c r="N26" s="313"/>
      <c r="O26" s="306" t="s">
        <v>86</v>
      </c>
      <c r="P26" s="307"/>
      <c r="Q26" s="308"/>
    </row>
    <row r="27" spans="1:17" ht="27" customHeight="1" x14ac:dyDescent="0.25">
      <c r="A27" s="97"/>
      <c r="B27" s="97" t="s">
        <v>87</v>
      </c>
      <c r="C27" s="97"/>
      <c r="D27" s="97"/>
      <c r="E27" s="314" t="s">
        <v>98</v>
      </c>
      <c r="F27" s="315"/>
      <c r="G27" s="315"/>
      <c r="H27" s="315"/>
      <c r="I27" s="316"/>
      <c r="J27" s="317"/>
      <c r="K27" s="318"/>
      <c r="L27" s="319"/>
      <c r="M27" s="320"/>
      <c r="N27" s="321"/>
      <c r="O27" s="314"/>
      <c r="P27" s="315"/>
      <c r="Q27" s="316"/>
    </row>
    <row r="28" spans="1:17" ht="82.15" customHeight="1" x14ac:dyDescent="0.25">
      <c r="A28" s="94"/>
      <c r="B28" s="94"/>
      <c r="C28" s="94" t="s">
        <v>88</v>
      </c>
      <c r="D28" s="98" t="s">
        <v>84</v>
      </c>
      <c r="E28" s="322" t="s">
        <v>99</v>
      </c>
      <c r="F28" s="323"/>
      <c r="G28" s="323"/>
      <c r="H28" s="323"/>
      <c r="I28" s="324"/>
      <c r="J28" s="325" t="s">
        <v>110</v>
      </c>
      <c r="K28" s="326"/>
      <c r="L28" s="327"/>
      <c r="M28" s="312" t="s">
        <v>80</v>
      </c>
      <c r="N28" s="313"/>
      <c r="O28" s="328" t="s">
        <v>89</v>
      </c>
      <c r="P28" s="329"/>
      <c r="Q28" s="330"/>
    </row>
    <row r="29" spans="1:17" ht="43.9" customHeight="1" x14ac:dyDescent="0.25">
      <c r="A29" s="97"/>
      <c r="B29" s="97" t="s">
        <v>90</v>
      </c>
      <c r="C29" s="97"/>
      <c r="D29" s="97"/>
      <c r="E29" s="314" t="s">
        <v>100</v>
      </c>
      <c r="F29" s="315"/>
      <c r="G29" s="315"/>
      <c r="H29" s="315"/>
      <c r="I29" s="316"/>
      <c r="J29" s="317"/>
      <c r="K29" s="318"/>
      <c r="L29" s="319"/>
      <c r="M29" s="320"/>
      <c r="N29" s="321"/>
      <c r="O29" s="314"/>
      <c r="P29" s="315"/>
      <c r="Q29" s="316"/>
    </row>
    <row r="30" spans="1:17" x14ac:dyDescent="0.25">
      <c r="A30" s="331"/>
      <c r="B30" s="331"/>
      <c r="C30" s="331" t="s">
        <v>91</v>
      </c>
      <c r="D30" s="331" t="s">
        <v>92</v>
      </c>
      <c r="E30" s="333" t="s">
        <v>101</v>
      </c>
      <c r="F30" s="334"/>
      <c r="G30" s="334"/>
      <c r="H30" s="334"/>
      <c r="I30" s="335"/>
      <c r="J30" s="343" t="s">
        <v>102</v>
      </c>
      <c r="K30" s="344"/>
      <c r="L30" s="345"/>
      <c r="M30" s="339" t="s">
        <v>80</v>
      </c>
      <c r="N30" s="340"/>
      <c r="O30" s="333" t="s">
        <v>89</v>
      </c>
      <c r="P30" s="334"/>
      <c r="Q30" s="335"/>
    </row>
    <row r="31" spans="1:17" ht="85.15" customHeight="1" x14ac:dyDescent="0.25">
      <c r="A31" s="332"/>
      <c r="B31" s="332"/>
      <c r="C31" s="332"/>
      <c r="D31" s="332"/>
      <c r="E31" s="336"/>
      <c r="F31" s="337"/>
      <c r="G31" s="337"/>
      <c r="H31" s="337"/>
      <c r="I31" s="338"/>
      <c r="J31" s="346"/>
      <c r="K31" s="347"/>
      <c r="L31" s="348"/>
      <c r="M31" s="341"/>
      <c r="N31" s="342"/>
      <c r="O31" s="336"/>
      <c r="P31" s="337"/>
      <c r="Q31" s="338"/>
    </row>
    <row r="32" spans="1:17" ht="31.9" customHeight="1" x14ac:dyDescent="0.25">
      <c r="A32" s="97"/>
      <c r="B32" s="97" t="s">
        <v>93</v>
      </c>
      <c r="C32" s="97"/>
      <c r="D32" s="97"/>
      <c r="E32" s="314" t="s">
        <v>105</v>
      </c>
      <c r="F32" s="315"/>
      <c r="G32" s="315"/>
      <c r="H32" s="315"/>
      <c r="I32" s="316"/>
      <c r="J32" s="317"/>
      <c r="K32" s="318"/>
      <c r="L32" s="319"/>
      <c r="M32" s="320"/>
      <c r="N32" s="321"/>
      <c r="O32" s="314"/>
      <c r="P32" s="315"/>
      <c r="Q32" s="316"/>
    </row>
    <row r="33" spans="1:17" ht="82.9" customHeight="1" x14ac:dyDescent="0.25">
      <c r="A33" s="94"/>
      <c r="B33" s="94"/>
      <c r="C33" s="94" t="s">
        <v>94</v>
      </c>
      <c r="D33" s="94" t="s">
        <v>92</v>
      </c>
      <c r="E33" s="328" t="s">
        <v>104</v>
      </c>
      <c r="F33" s="329"/>
      <c r="G33" s="329"/>
      <c r="H33" s="329"/>
      <c r="I33" s="330"/>
      <c r="J33" s="325" t="s">
        <v>103</v>
      </c>
      <c r="K33" s="326"/>
      <c r="L33" s="327"/>
      <c r="M33" s="312" t="s">
        <v>80</v>
      </c>
      <c r="N33" s="313"/>
      <c r="O33" s="328" t="s">
        <v>89</v>
      </c>
      <c r="P33" s="329"/>
      <c r="Q33" s="330"/>
    </row>
  </sheetData>
  <mergeCells count="72">
    <mergeCell ref="E33:I33"/>
    <mergeCell ref="J33:L33"/>
    <mergeCell ref="M33:N33"/>
    <mergeCell ref="O33:Q33"/>
    <mergeCell ref="M30:N31"/>
    <mergeCell ref="O30:Q31"/>
    <mergeCell ref="E32:I32"/>
    <mergeCell ref="J32:L32"/>
    <mergeCell ref="M32:N32"/>
    <mergeCell ref="O32:Q32"/>
    <mergeCell ref="J30:L31"/>
    <mergeCell ref="A30:A31"/>
    <mergeCell ref="B30:B31"/>
    <mergeCell ref="C30:C31"/>
    <mergeCell ref="D30:D31"/>
    <mergeCell ref="E30:I31"/>
    <mergeCell ref="E28:I28"/>
    <mergeCell ref="J28:L28"/>
    <mergeCell ref="M28:N28"/>
    <mergeCell ref="O28:Q28"/>
    <mergeCell ref="E29:I29"/>
    <mergeCell ref="J29:L29"/>
    <mergeCell ref="M29:N29"/>
    <mergeCell ref="O29:Q29"/>
    <mergeCell ref="E26:I26"/>
    <mergeCell ref="J26:L26"/>
    <mergeCell ref="M26:N26"/>
    <mergeCell ref="O26:Q26"/>
    <mergeCell ref="E27:I27"/>
    <mergeCell ref="J27:L27"/>
    <mergeCell ref="M27:N27"/>
    <mergeCell ref="O27:Q27"/>
    <mergeCell ref="E24:I24"/>
    <mergeCell ref="J24:L24"/>
    <mergeCell ref="M24:N24"/>
    <mergeCell ref="O24:Q24"/>
    <mergeCell ref="E25:I25"/>
    <mergeCell ref="J25:L25"/>
    <mergeCell ref="M25:N25"/>
    <mergeCell ref="O25:Q25"/>
    <mergeCell ref="A17:Q17"/>
    <mergeCell ref="A19:Q19"/>
    <mergeCell ref="A22:A23"/>
    <mergeCell ref="B22:B23"/>
    <mergeCell ref="C22:C23"/>
    <mergeCell ref="D22:D23"/>
    <mergeCell ref="E22:I23"/>
    <mergeCell ref="J22:L23"/>
    <mergeCell ref="M22:N23"/>
    <mergeCell ref="O22:Q23"/>
    <mergeCell ref="A13:C13"/>
    <mergeCell ref="D13:E13"/>
    <mergeCell ref="F13:N13"/>
    <mergeCell ref="A15:C15"/>
    <mergeCell ref="D15:E15"/>
    <mergeCell ref="F15:N15"/>
    <mergeCell ref="A5:Q5"/>
    <mergeCell ref="A7:Q7"/>
    <mergeCell ref="A9:Q9"/>
    <mergeCell ref="A11:C11"/>
    <mergeCell ref="D11:E11"/>
    <mergeCell ref="F11:N11"/>
    <mergeCell ref="A1:C3"/>
    <mergeCell ref="D1:Q1"/>
    <mergeCell ref="D2:E2"/>
    <mergeCell ref="F2:L2"/>
    <mergeCell ref="M2:O2"/>
    <mergeCell ref="P2:Q2"/>
    <mergeCell ref="D3:E3"/>
    <mergeCell ref="F3:L3"/>
    <mergeCell ref="M3:O3"/>
    <mergeCell ref="P3:Q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77AE-07CC-4143-9CA0-87C1F97959C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METAS FISICAS Y FINANCIERAS</vt:lpstr>
      <vt:lpstr>MATRIZ POA 2021</vt:lpstr>
      <vt:lpstr>ESTRUCTURA PROGRAMÁTICA 2021 </vt:lpstr>
      <vt:lpstr>Hoja1</vt:lpstr>
      <vt:lpstr>' METAS FISICAS Y FINANCIERAS'!Área_de_impresión</vt:lpstr>
      <vt:lpstr>'MATRIZ POA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Win8</cp:lastModifiedBy>
  <cp:lastPrinted>2019-11-08T13:52:48Z</cp:lastPrinted>
  <dcterms:created xsi:type="dcterms:W3CDTF">2019-07-12T12:50:23Z</dcterms:created>
  <dcterms:modified xsi:type="dcterms:W3CDTF">2021-01-07T14:22:05Z</dcterms:modified>
</cp:coreProperties>
</file>